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1730" activeTab="3"/>
  </bookViews>
  <sheets>
    <sheet name="H25実績評価" sheetId="1" r:id="rId1"/>
    <sheet name="H26実績評価" sheetId="2" r:id="rId2"/>
    <sheet name="H27実績評価" sheetId="3" r:id="rId3"/>
    <sheet name="H28実績評価" sheetId="4" r:id="rId4"/>
    <sheet name="H29実績評価" sheetId="5" r:id="rId5"/>
    <sheet name="H30実績評価" sheetId="6" r:id="rId6"/>
  </sheets>
  <definedNames>
    <definedName name="_xlnm.Print_Titles" localSheetId="0">'H25実績評価'!$3:$3</definedName>
    <definedName name="_xlnm.Print_Titles" localSheetId="1">'H26実績評価'!$3:$3</definedName>
    <definedName name="_xlnm.Print_Titles" localSheetId="2">'H27実績評価'!$3:$3</definedName>
  </definedNames>
  <calcPr fullCalcOnLoad="1"/>
</workbook>
</file>

<file path=xl/sharedStrings.xml><?xml version="1.0" encoding="utf-8"?>
<sst xmlns="http://schemas.openxmlformats.org/spreadsheetml/2006/main" count="3797" uniqueCount="1699">
  <si>
    <t>商工業の振興</t>
  </si>
  <si>
    <t>観光振興</t>
  </si>
  <si>
    <t>育児支援</t>
  </si>
  <si>
    <t>人材育成</t>
  </si>
  <si>
    <t>知内川の復元</t>
  </si>
  <si>
    <t>行財政改革の推進</t>
  </si>
  <si>
    <t>基本
方針</t>
  </si>
  <si>
    <t>重点
項目</t>
  </si>
  <si>
    <t>施策・事業名</t>
  </si>
  <si>
    <t>今後の対応・検討課題</t>
  </si>
  <si>
    <t>A</t>
  </si>
  <si>
    <t>C</t>
  </si>
  <si>
    <t>B</t>
  </si>
  <si>
    <t>Ⅳ生き生きと活力あふれるまちづくり</t>
  </si>
  <si>
    <t>H25
決算額</t>
  </si>
  <si>
    <t>H25の実績・成果</t>
  </si>
  <si>
    <t>野菜集出荷施設は、生産性の向上を図るため、施設再編も視野に「農業振興対策プロジェクト」と連携して継続協議を進めます</t>
  </si>
  <si>
    <t>重内地区及び重内第２地区用水路整備事業の受益者負担の軽減を図ります</t>
  </si>
  <si>
    <t>新規就農希望者の受入れ促進と、受入農家への支援の継続とあわせて、研修生向け住宅の確保を図ります</t>
  </si>
  <si>
    <t>新函館農協知内支店が開催する、担い手養成講座の開設に対し支援をします</t>
  </si>
  <si>
    <t>農業担い手育成・労働力軽減対策について、農業振興公社等の設立も視野に関係機関・生産者と連携し検討します</t>
  </si>
  <si>
    <t>国営土地改良事業の農家負担軽減対策について、関係機関・期成会と協議を進めます</t>
  </si>
  <si>
    <t>森林を適正に管理するため、「森林情報管理システム整備事業」を実施します</t>
  </si>
  <si>
    <t>木質バイオマスを町民センターなどの公共施設の暖房熱源として活用するため、「木質バイオマス調査研究委託事業」を実施します</t>
  </si>
  <si>
    <t>地域材を活用した町民プールと子ども交流センター複合施設を整備するなど、地域材の有効活用に努めます</t>
  </si>
  <si>
    <t>地材地消の促進のため、住宅建設等に対して「地域材活用住宅助成事業」を実施します</t>
  </si>
  <si>
    <t>地元スギ材の有効活用及び需要喚起について、関係機関等と検討を進めます</t>
  </si>
  <si>
    <t>人工造林や除間伐など森林整備に対し、国の制度資金に町独自の上乗せ補助を実施します</t>
  </si>
  <si>
    <t>水源の涵養や二酸化炭素の吸収源となる森林の保全のため「水源林造成事業」を実施します</t>
  </si>
  <si>
    <t>有害鳥獣被害防止のため電気柵設置や囲い罠設置を推進する「有害鳥獣被害防止対策補助事業」を実施します</t>
  </si>
  <si>
    <t>町民が森林・緑への理解を深めるため、知内高校グランド周辺において植樹祭を開催します</t>
  </si>
  <si>
    <t>ホヤ・ナマコの事業化に向け種苗生産体制確立のための資源培養管理型漁業振興を図ります</t>
  </si>
  <si>
    <t>ウニ・アワビの種苗放流により、沿岸資源を増大し採貝漁業の推進を図ります</t>
  </si>
  <si>
    <t>養殖漁場整備事業によりウニ養殖施設や高水温対策を兼ねた養殖籠整備に対する助成をして、漁家経営の安定化を支援します</t>
  </si>
  <si>
    <t>資源培養管理型漁業試験事業助成（タコ産卵礁調査、ナマコ試験礁効果調査、アワビ本養殖技術確立試験、ホヤ種苗の採苗試験・中間育成調査、新技術(ホヤ・ナマコ)採苗専任者雇用）　事業主体　-　上磯郡漁協</t>
  </si>
  <si>
    <t>水産物のブランド化や販路拡大事業を支援します</t>
  </si>
  <si>
    <t>小谷石漁港の越波対策事業の促進に向け要望活動を継続します</t>
  </si>
  <si>
    <t>魚礁や増殖礁設置事業などの水産基盤整備の促進を引き続き要望します</t>
  </si>
  <si>
    <t>特産品のブランド化や販路拡大事業を支援し、商工業の活性化を図ります</t>
  </si>
  <si>
    <t>新規高卒者等を採用する中小企業への支援を引き続き実施します</t>
  </si>
  <si>
    <t>商工会への助成事業を継続します</t>
  </si>
  <si>
    <t>農林漁業体験や軽登山など本町の資源素材を活かし、体験をキーワードに観光振興を図ります</t>
  </si>
  <si>
    <t>移住等促進住宅を整備し、お試し暮らしや二地域居住などを積極的に進めます</t>
  </si>
  <si>
    <t>観光協会と連携して、体験観光の今後の方策について検討を進めるとともに、観光協会の活動事業を支援します</t>
  </si>
  <si>
    <t>水疱瘡・おたふく・ロタウイルス予防接種費用の助成を継続実施します</t>
  </si>
  <si>
    <t>中学生までの医療費を無料とする子ども医療費助成制度を継続実施します</t>
  </si>
  <si>
    <t>子宮頸ガンやヒブワクチン（細菌性髄膜炎）、小児肺炎球菌ワクチンの接種率向上を図ります</t>
  </si>
  <si>
    <t>のびのび教室、離乳食教室、食育教室、すこやか教室など育児教室を開催します</t>
  </si>
  <si>
    <t>保育園（所）、幼稚園連絡会を開催します</t>
  </si>
  <si>
    <t>育児サークルの活動を支援します</t>
  </si>
  <si>
    <t>育児相談、新生児訪問を随時実施します</t>
  </si>
  <si>
    <t>障がい児の療育相談事業や発達支援事業を継続実施します</t>
  </si>
  <si>
    <t>学童保育事業の充実に努めるとともに、子ども交流センターの新設整備を進めます</t>
  </si>
  <si>
    <t>子ども発達支援センターの開設や障がい児デイサービスの実施を検討します</t>
  </si>
  <si>
    <t>シルバー世代による子育てサポータークラブの設立を検討します</t>
  </si>
  <si>
    <t>幼保一元化による子育て支援体制整備を検討します</t>
  </si>
  <si>
    <t>子どもたちのスポーツ文化活動の支援を継続します</t>
  </si>
  <si>
    <t>町民プールの改築整備を進めます</t>
  </si>
  <si>
    <t>高校陸上競技場に夜間照明を整備します</t>
  </si>
  <si>
    <t>事業番号９番に整理</t>
  </si>
  <si>
    <t>各種研修等に積極的に派遣し、人材の育成に努めます</t>
  </si>
  <si>
    <t>新規高卒者等雇用奨励助成制度を継続実施し、町内事業所への若者雇用を支援します</t>
  </si>
  <si>
    <t>緊急雇用創出推進事業で新規雇用を創出して、地域材利用や水産業活性化の推進を図ります</t>
  </si>
  <si>
    <t>事業番号24番に整理</t>
  </si>
  <si>
    <t>木質バイオマスエネルギー導入事業により、新たな雇用の創出を図ります</t>
  </si>
  <si>
    <t>カキ処理施設整備による雇用拡大について関係機関と検討を進めます</t>
  </si>
  <si>
    <t>知内町防災計画を見直します。</t>
  </si>
  <si>
    <t>湯ノ里地区において長年の課題であった良質な水利の安定的な確保のため、湯ノ里浄水場の改修を実施します。</t>
  </si>
  <si>
    <t>耐震診断と住宅の耐震改修に対する助成制度を継続します。</t>
  </si>
  <si>
    <t>事業番号８番に整理</t>
  </si>
  <si>
    <t>防火水槽や消火栓など消防水利の計画的整備を継続します。</t>
  </si>
  <si>
    <t>町民センターの耐震工事を実施するとともに、計画的に公共施設の耐震化を進めます。</t>
  </si>
  <si>
    <t>墓地公園の拡張整備を実施します。</t>
  </si>
  <si>
    <t>町道整備と橋梁の長寿命化対策を計画的に実施するとともに、生活道路整備の検討をします。</t>
  </si>
  <si>
    <t>公営住宅の長寿命化計画を策定します。</t>
  </si>
  <si>
    <t>福祉除雪サービスや屋根の雪下し助成事業の継続と総合的な雪対策事業を積極的に進めます。</t>
  </si>
  <si>
    <t>各町内会館等災害避難所に災害備蓄用品を計画的に配置します。</t>
  </si>
  <si>
    <t>下水道と浄化槽の普及促進を図ります。</t>
  </si>
  <si>
    <t>中の川河川改修、森越川河口整備や砂防、高波対策事業の促進を引き続き要望します。</t>
  </si>
  <si>
    <t>悪質商法等の被害の未然防止に向け、各種の啓発活動を実施します。</t>
  </si>
  <si>
    <t>国民健康保険会計の運営安定化のため、特定健診の受診勧奨や医療費の適正化対策を進めます。</t>
  </si>
  <si>
    <t>住民健（検）診や各種予防接種の助成を継続するとともに、脳検診や高齢者肺炎球菌ワクチン助成事業の受診・接種勧奨を進めます。</t>
  </si>
  <si>
    <t>介護予防事業「いきいきサロン」の開催支援や地域ボランティアの養成支援を継続します。</t>
  </si>
  <si>
    <t>障がい者が安心して生活できる町づくりを目指します。</t>
  </si>
  <si>
    <t>高齢者が生きがいを持って社会参加できる仕組みづくりを進めます。</t>
  </si>
  <si>
    <t>住民参加の町政実現のため｢まちづくり懇談会｣や「ふれあい懇話会」を引き続き開催します。</t>
  </si>
  <si>
    <t>交通安全運動や地域安全運動を住民総ぐるみ運動として展開します。</t>
  </si>
  <si>
    <t>地域特性を活かした合宿の誘致を進めます。</t>
  </si>
  <si>
    <t>近隣町との連携によるスポーツ合宿の里づくりを引き続き進めます。</t>
  </si>
  <si>
    <t>合宿を受入れる民間宿泊事業者に対する助成制度の創設を検討します。</t>
  </si>
  <si>
    <t>友好町である今別町との各団体の交流事業を引き続き支援します。</t>
  </si>
  <si>
    <t>東京都北区など都市住民との相互交流の方向性と取り組みの体制づくりを進めます。</t>
  </si>
  <si>
    <t>山村交流事業・体験交流事業の実施に向けた施設・体制の整備について検討します。</t>
  </si>
  <si>
    <t>まちづくり交流拠点施設整備について産業団体や町民との意見交換会を実施します。</t>
  </si>
  <si>
    <t>構想の推進に向けて、カートレイン等基地整備促進期成会や渡島総合開発期成会と連携を図り、関係機関に対して積極的に要請活動を行います。</t>
  </si>
  <si>
    <t>地域高規格道路「松前半島道路」の整備に向け関係機関・団体との連携のもと積極的に要請・要望活動を実施します。</t>
  </si>
  <si>
    <t>小谷石地域の振興、産業振興のため、町内会をはじめ関係団体と検討を更に進めます。</t>
  </si>
  <si>
    <t>小谷石地域の振興に向け、あらゆる制度を活用して事業の推進と自主活動への支援に取り組みます。</t>
  </si>
  <si>
    <t>天然アユが棲める知内川の復元に努め、小型魚類が遡上できるように重内頭首工に魚道を整備するとともに、周辺環境を整備します。</t>
  </si>
  <si>
    <t>知内川の総合的な環境改善に向け関係機関に対する要望活動を実施するとともに、サケマスふ化場の取水対策のため、渡島さけます増協等関係機関との協議を進めます。</t>
  </si>
  <si>
    <t>行財政改革大綱を策定します。</t>
  </si>
  <si>
    <t>行政評価の導入をします。</t>
  </si>
  <si>
    <t>財務会計システムの導入に向けた検討を進め、早期の導入を目指します。</t>
  </si>
  <si>
    <t>農協が事業主体となり実施している担い手養成講座への講師派遣について、積極的に対応する体制をとっている（農業補助制度等の説明）　H25依頼実績なし</t>
  </si>
  <si>
    <t>受入農家支援制度はH23年度に制定、研修生向け住宅はH24年度に確保済み、
新規就農等青年就農給付金のH25年度交付実績１名、1,500千円</t>
  </si>
  <si>
    <t>担い手の高齢化及び後継者不足による集出荷体制の見直しを同プロジェクトと連携し.協議を継続中</t>
  </si>
  <si>
    <t>軽減対策については、期成会に専門委員会を設置し、関係機関と連携し協議中</t>
  </si>
  <si>
    <t>森林の適正管理において有効活用される</t>
  </si>
  <si>
    <t>H26繰越事業</t>
  </si>
  <si>
    <t>今後、見学会の開催などにより、地域材の普及啓発に活用する</t>
  </si>
  <si>
    <t>継続実施</t>
  </si>
  <si>
    <t>　ｽｷﾞ材の有効活用・需要喚起に関しては、建築事業者や製材事業者らと協議を実施し、供給方法や品質確保に関する検討を進めたことにより、地域材活用住宅助成事業において一定の成果を得たほか、北海道林業・木材産業対策協議会や北海道と連携して「木質バイオマスエネルギー」講演会を開催するなど、地域住民意識の醸成が促進されている</t>
  </si>
  <si>
    <t>知内高校グランドにおいて、２２６名が参加し町民植樹祭を開催、森林・緑に関する町民理解の醸成が図られた</t>
  </si>
  <si>
    <t>-</t>
  </si>
  <si>
    <t>植栽木の管理等含め、実施方法を今後検討</t>
  </si>
  <si>
    <t>漁業収入安定対策事業助成（特定養殖共済・漁獲共済加入に係る一部助成）
実績:エゾバフンウニ中間育成業者 19名、ホタテ養殖業者 17名、サケ定置組合加入</t>
  </si>
  <si>
    <t>H24年度高海水温に対応した事業
H26年度予算計上なし</t>
  </si>
  <si>
    <t>東京都における事業展開だけでなく、新たな事業展開の検討を要する</t>
  </si>
  <si>
    <t>漁業者収入の安定化を図るため、特定養殖共済・漁獲共済加入促進のための支援をします</t>
  </si>
  <si>
    <t>栽培漁業推進のため継続実施</t>
  </si>
  <si>
    <t>資源の維持・増大を目指し継続実施</t>
  </si>
  <si>
    <t>地域づくり総合交付金事業(養殖漁場整備事業)-養殖施設　40台、ウニ養殖籠 200個
事業主体　-　上磯郡漁協</t>
  </si>
  <si>
    <t>コンブ・ウニ養殖漁業の拡大及び転換を推進する</t>
  </si>
  <si>
    <t>継続して要望</t>
  </si>
  <si>
    <t>早期完成に向け要望活動継続</t>
  </si>
  <si>
    <t>地域水産物供給基盤整備事業(大型魚礁設置事業)
　スリースターリーフ 4基、FP魚礁 164個　小谷石地区海域　　事業主体　-　北海道
地域水産物供給基盤整備事業(人工礁漁場造成事業)
　ピラミッド型魚礁 4基、FP魚礁 353個　涌元地区海域　事業主体　-　北海道</t>
  </si>
  <si>
    <t>広域連携組織体制への移行について検討</t>
  </si>
  <si>
    <t>移住受入に対する民間空き家の活用</t>
  </si>
  <si>
    <t>「おしま地域療育センター」から専門職の派遣を依頼し個別指導を実施
乳幼児検診後のフォロー教室「すこやか教室」では、保健師が発達支援事業を実施</t>
  </si>
  <si>
    <t>保護者の就労等により保育に欠ける小学校１年から３年の児童に対し、学童保育事業を継続実施
入所児童　32人　開設日数　287日
（子ども交流センター新設整備は事業番号9番に整理）</t>
  </si>
  <si>
    <t>知内小学校区以外の児童の利便性について検討する</t>
  </si>
  <si>
    <t>検討を継続</t>
  </si>
  <si>
    <t>幼保一元化による子育て体制整備を図るため、検討組織を設置し検討するため、「認定こども園」等の情報収集を実施</t>
  </si>
  <si>
    <t>検討組織を設置し検討する</t>
  </si>
  <si>
    <t>実態等を考慮し、要領・基準等を精査し支援を継続</t>
  </si>
  <si>
    <t>適正管理に努める</t>
  </si>
  <si>
    <t>水銀灯５基設置（陸上競技（小・中学生含む）、サッカー競技等に活用）</t>
  </si>
  <si>
    <t>文化・スポーツ振興事業による助成実績
　H25年度　文化：3件　（中学吹奏楽、高校吹奏楽、成人：読書サークル）
　　　　　　　スポーツ：15件（ 高校ー陸上4件、
　　　　　　　　　　　　　　　　　中学ー野球、陸上3、柔道、バドミントン、バレーボール、スキー
　　　　　　　　　　　　　　　　　小学ー陸上2、ドッジボール）</t>
  </si>
  <si>
    <t>支援を継続</t>
  </si>
  <si>
    <t>継続して協議</t>
  </si>
  <si>
    <t>東日本大震災を踏まえ、北海道太平洋沿岸の津波浸水予測図の見直しがされ、当町を含む沿岸地域の浸水予測も変更となったことから、見直し作業を行い、H26.3月に防災会議で検討協議、その後改訂版を策定した</t>
  </si>
  <si>
    <t>国・道の動向を把握し、継続して見直し作業を実施</t>
  </si>
  <si>
    <t>上磯郡漁協が漁業者から殻付カキを仕入れ、処理施設でむき身加工処理する形態による雇用拡大について、今後も継続して協議を実施する</t>
  </si>
  <si>
    <t>貯水槽1基－詳細設計（土木・建築・電気設備・機械設備）、地質調査1孔、縦横断測量を実施</t>
  </si>
  <si>
    <t>H26年度に浄水場改修工事を実施し完成目指す</t>
  </si>
  <si>
    <t>一般住宅における耐震診断及び改修事業費補助　H25年度実績なし</t>
  </si>
  <si>
    <t>計画どおり実施</t>
  </si>
  <si>
    <t>高所放水車架装部油圧ホース全数交換修理及び機体配線交換修理　（5,568千円）
防火水槽新設工事　-　中の川地区 40㎥型　（8,788千円）
消火栓新設・更新　－　新設　きらく地区１カ所　更新　涌元２カ所、湯の里１カ所　（4,470千円）</t>
  </si>
  <si>
    <t>庁舎耐震改修工事　（220,185千円）
漁村環境改善総合センター耐震診断業務委託　（2,499千円）</t>
  </si>
  <si>
    <t>墓地60区画、通路舗装、用地費外</t>
  </si>
  <si>
    <t>公営住宅長寿命化計画策定委託</t>
  </si>
  <si>
    <t>継続して支援</t>
  </si>
  <si>
    <t>防災用・避難所用備蓄資材整備
　毛布　200枚（4町内会）、非常用飲料水10,752本（500ml入）、手さげ付飲料水袋600枚（10ℓ入）</t>
  </si>
  <si>
    <t>継続して普及啓発</t>
  </si>
  <si>
    <t>道事業推進中</t>
  </si>
  <si>
    <t>第５期介護保険事業計画に基づき、中期的視点に立った介護保険事業の充実を図ります。</t>
  </si>
  <si>
    <t>第５期介護保険事業計画に基づく「介護」「予防」「医療」「生活支援」「住まい」のサービスを充実
１号被保険者数1,572名　介護認定者291名　保険給付費408,021千円</t>
  </si>
  <si>
    <t>継続して実施</t>
  </si>
  <si>
    <t>独居老人等の閉じこもり予防、リハビリ等を目的に「いきいきサロン」を町内９カ所で開催、延べ回数53回、延べ参加人数1,376名（対象者：917名、ボランティア：459名）</t>
  </si>
  <si>
    <t>認知症対応型共同生活介護施設(グループホーム)整備について検討を進めます。</t>
  </si>
  <si>
    <t>認知症対応型共同生活介護施設(グループホーム)整備について検討</t>
  </si>
  <si>
    <t>今後も開催を継続</t>
  </si>
  <si>
    <t>合宿誘致の更なる推進</t>
  </si>
  <si>
    <t>継続して誘致活動</t>
  </si>
  <si>
    <t>野球において渡島西部３町・北斗市・函館市と連携し大会を開催
今後も各種大会の誘致活動を実施</t>
  </si>
  <si>
    <t>雪解けが早い地域特性を活かし、野球、陸上競技（大学）等の春の合宿誘致を実施中
　各種スポーツ交流・合宿　青少年交流センター利用者　延べ1,096名（決算額は施設管理委託料）</t>
  </si>
  <si>
    <t>第３０回全日本少年（中学校）軟式野球函館支部予選大会　5/25～6/15　知内会場外4会場、41チーム
　　　　　　　　　　　　　　　　　　　　　　　　北海道大会　7/12～7/15　知内会場外3会場、27チーム</t>
  </si>
  <si>
    <t>継続して全道・地区大会等を誘致</t>
  </si>
  <si>
    <t>継続して検討</t>
  </si>
  <si>
    <t>第３０回全日本少年軟式野球北海道大会への支援を行います。</t>
  </si>
  <si>
    <t>合宿等の誘致において、青少年交流センター宿泊者との均衡を図るため、民間宿泊事業者への宿泊料金一部助成制度について、関係資料収集、検討課題を整理中</t>
  </si>
  <si>
    <t>広く町民意見を伺った上で方向性を整理するため、まちづくり懇談会で意見交換を実施</t>
  </si>
  <si>
    <t>要請活動を継続</t>
  </si>
  <si>
    <t>高速交通基盤の整備により物流、人的交流の促進を図るため、渡島西部３町と連携し、渡島総合開発期成会要望項目として整理し、国、道、関係機関等へ要望活動を実施</t>
  </si>
  <si>
    <t>関係団体等との検討継続</t>
  </si>
  <si>
    <t>振興事業を継続</t>
  </si>
  <si>
    <t>効率的な実施方法を検討しながら継続</t>
  </si>
  <si>
    <t>感染拡大と重症化予防による子ども医療費抑制のため実施（対象：就学前幼児、町単独助成）
　水疱瘡等ワクチン接種事業（水疱瘡ワクチン接種 28名、おたふく 28名、ロタウイルス 延べ49名）</t>
  </si>
  <si>
    <t>子宮頸がんワクチンについては、国の情報収集に努めながら実施</t>
  </si>
  <si>
    <t>子宮頸がん等ワクチン接種事業
　子宮頸がん予防ワクチン接種（中学１年または22歳までの学生等）延べ10名
　小児肺炎球菌ワクチン接種 延べ106名
　ヒブワクチン接種 延110名</t>
  </si>
  <si>
    <t>保健師・栄養士による子育て支援
　のびのび教室　97組217名（対象：1歳～3歳児、月１回）
　離乳食教室　20組、124名（対象：5ヶ月～15ヶ月児、月1回）
　キッズ食育教室　35組、85名（対象：1歳6ヶ月以上児、年6回）</t>
  </si>
  <si>
    <t>継続</t>
  </si>
  <si>
    <t>自主サークルへの情報提供及び活動支援</t>
  </si>
  <si>
    <t>計画に基づき継続実施</t>
  </si>
  <si>
    <t>新パワーアップ事業の活用により受益者負担の軽減対策を実施
（受益者負担は制度上14％を12.5％に軽減（道・町）、更に町単独助成で2.5％を負担し受益者の負担を10％に軽減）　H24繰越明許分　7,344千円</t>
  </si>
  <si>
    <t>サービス継続</t>
  </si>
  <si>
    <t>シルバースポーツ大会、高齢者の集い（町内居住の75歳以上の高齢者）の開催
各老人クラブ活動への支援</t>
  </si>
  <si>
    <t>Ⅱ子どもの未来に希望のあるまちづくり</t>
  </si>
  <si>
    <t>Ⅲ新たな雇用創出によるまちづくり</t>
  </si>
  <si>
    <t>Ⅳ生き生きと活力あふれるまちづくり</t>
  </si>
  <si>
    <t>Ⅴ交流事業の推進によるまちづくり</t>
  </si>
  <si>
    <t>Ⅵ地域特性を活かしたまちづくり</t>
  </si>
  <si>
    <t>Ⅶ行財政改革の推進</t>
  </si>
  <si>
    <t>働きながら子育てができる環境づくり</t>
  </si>
  <si>
    <t>子どものスポーツ文化活動への支援</t>
  </si>
  <si>
    <t>就労の場の確保</t>
  </si>
  <si>
    <t>心豊かに暮らす環境づくり</t>
  </si>
  <si>
    <t>住民参加のまちづくりの推進</t>
  </si>
  <si>
    <t>スポーツ交流や合宿の里づくり</t>
  </si>
  <si>
    <t>都市や地域との交流事業の推進</t>
  </si>
  <si>
    <t>体験交流の推進と環境整備</t>
  </si>
  <si>
    <t>小谷石総合振興対策</t>
  </si>
  <si>
    <t>健診・予防接種・医療費助成</t>
  </si>
  <si>
    <t>安全、安心の生活基盤の整備</t>
  </si>
  <si>
    <t>新幹線貨物専用列車構想</t>
  </si>
  <si>
    <t>地域高規格道路整備</t>
  </si>
  <si>
    <t xml:space="preserve">H24繰越事業　農山漁村活性化プロジェクト支援事業
　魚道設置工事調査設計、施工管理、設置工事を実施
</t>
  </si>
  <si>
    <t>新規高卒者等雇用奨励助成事業（新規高卒者等を正規雇用し、6か月間継続雇用している町内中小企業者に対し、新規高卒者等1人当たり300千円を助成）　　H25年度実績なし</t>
  </si>
  <si>
    <t>平成25年度　知内町行政評価実施報告一覧表</t>
  </si>
  <si>
    <t>　　　　　　　　　　　　　　　　　　農林水産業の振興</t>
  </si>
  <si>
    <t>　　　　　　　Ⅰ地場産業の振興によるまちづくり</t>
  </si>
  <si>
    <t>　　　　　　　　　　　　Ⅰ地場産業の振興によるまちづくり</t>
  </si>
  <si>
    <t>　　　　　　　農林水産業の振興</t>
  </si>
  <si>
    <t>Ⅱ子どもの未来に希望のあるまちづくり</t>
  </si>
  <si>
    <t>心豊かに暮らす環境づくり</t>
  </si>
  <si>
    <t>Ⅵ地域特性を活かしたまちづくり</t>
  </si>
  <si>
    <t>要請があれば支援</t>
  </si>
  <si>
    <t>同対策等については、農協を中心に、町、普及センター、生産組合、農業者等で協議中</t>
  </si>
  <si>
    <t>H26～27年度施設整備予定</t>
  </si>
  <si>
    <t>H26年度親水広場等整備予定</t>
  </si>
  <si>
    <t>H26継続実施
H27以降検討</t>
  </si>
  <si>
    <t>来町交流を目指す</t>
  </si>
  <si>
    <t>成人期の健康づくり活動と高齢期の介護予防事業の連続した生涯に亘る健康維持の事業実施について検討をします。</t>
  </si>
  <si>
    <t>-</t>
  </si>
  <si>
    <t>知内町の特性を活かした体験観光の体系化、プログラム化を目指し、観光協会等と協議検討中</t>
  </si>
  <si>
    <t>H26収穫体験ハウス設置</t>
  </si>
  <si>
    <t>生産者と消費者との交流を図るため、カキ・ニラ祭りへ都市住民を招致（10名）</t>
  </si>
  <si>
    <t>森林情報管理システム整備事業（森林計画図、森林資源データ、地形図、航空写真、地積データの一元管理）を実施</t>
  </si>
  <si>
    <t>木質バイオマス調査研究委託事業（公共施設における木質バイオマス熱源導入に向けた基本計画策定）により、公共施設における暖房熱源としての活用方法を構築するとともに、木質バイオマスエネルギー導入緊急雇用創出推進事業を実施し、バイオマスエネルギー導入に向けた体制整備を推進</t>
  </si>
  <si>
    <t>木質バイオマス江ネルギーの安定的な活用と規模拡大による雇用創出等の更なる発現に向け検討を進める</t>
  </si>
  <si>
    <t>H25年度より知内町地域材活用住宅助成事業（地域材を活用した新築住宅、増築・改築等に対する助成）を開始、住宅等１１件の実績（構造材85㎥、内外装材322㎡）で地材地消の推進に大きく寄与</t>
  </si>
  <si>
    <t>水源林造成事業（間伐等26ｈａ）を実施</t>
  </si>
  <si>
    <t xml:space="preserve">鳥獣被害防止対策補助事業-　電気柵設置補助　電気柵 4,780ｍ　（協議会による国費事業）
　　　　　　　　　　　　　　　　　－エゾシカ囲い罠導入、緩衝帯整備　( 協議会による国費事業） </t>
  </si>
  <si>
    <t>第1町民プール解体工事、町民プール及び子ども交流センター実施設計委託、町民プール及び子ども交流センター建設工事、矢越山荘（仮称）解体工事・実施設計委託・建設工事
地域材を活用した同施設は、公共建築物における地域材活用のシンボルであり、地域地消に係る町民理解の醸成に大きく寄与する</t>
  </si>
  <si>
    <t>小谷石漁港越波対策の早期着手完成について、渡島総合振興局、北海道庁、関係国会議員、関係道議会議員に対する単独要望活動を実施した結果、平成25年度調査、平成26年度具体事業に着手</t>
  </si>
  <si>
    <t>２～３歳児を対象に専門講師を招き、様々な動きを経験する「キッズ運動教室」を開催
　２歳児：6名、３歳児：14名</t>
  </si>
  <si>
    <t>シルバー世代の経験知識を子育て世代の保護者に伝えるための組織化を検討</t>
  </si>
  <si>
    <t>-</t>
  </si>
  <si>
    <t>筋力低下予防、認知症予防、閉じこもり予防を図り、自立した日常生活を目標に、転倒予防教室等を実施
　町内7ヵ所、延べ開催数71回、延べ参加者数555名</t>
  </si>
  <si>
    <t>新たな計画の策定に向け、定員管理、財政計画等について再点検を実施</t>
  </si>
  <si>
    <t>「まちづくり総合計画」・「年度間予定事業（予算資料）」に掲載された事務・事業を基本に、行政執行方針を考慮して対象事業を選定し、行政評価を実施することで検討中。H25年度事業から実施予定。</t>
  </si>
  <si>
    <t>効率的な財政運営を進めるための財務会計システム導入について、既導入自治体への研修や情報収集を通じ当町に適したシステム構築を検討。H26年度導入を目指す。</t>
  </si>
  <si>
    <t>新たな計画策定を目指す</t>
  </si>
  <si>
    <t>北海道建設部をはじめ関係各団体等へ早期実現に向け、要望活動を実施</t>
  </si>
  <si>
    <t>「安全・安心な町づくり」の基本的な活動として引き続き実施する
決算額は交通安全対策費</t>
  </si>
  <si>
    <t>H25年度より、民有林の森林整備を推進するため、森林整備対策事業（民有林における植栽、下刈り、除伐、枝打ち、間伐事業に対する町上乗せ助成）を実施、間伐等162haの実績</t>
  </si>
  <si>
    <t>専門家による相談体制は、渡島管内広域整備により実施中（函館市消費生活センター）
各種啓発、被害防止活動は防災行政無線、広報誌等により実施</t>
  </si>
  <si>
    <t>子ども医療費助成事業(中学生までの医療費無料化）
　受給対象者503名　（就学前203名、就学児童生徒300名）</t>
  </si>
  <si>
    <t>２～３歳児運動教室を開催します</t>
  </si>
  <si>
    <t>支援制度継続
助成対象家屋の拡大を来年度に向け検討</t>
  </si>
  <si>
    <t>除雪サービス事業（独居老人世帯等）　850千円　
高齢者等屋根雪下し助成事業　3件　93千円
小型ショベルの町内会への貸出実績　4町内会、延べ17回</t>
  </si>
  <si>
    <t>公共下水道区域外において合併浄化槽整備補助　9基（5人槽：2基、7人槽：4基、10人槽3基）
下水道水洗化率（公共+農集）　64.3％</t>
  </si>
  <si>
    <t>沿岸資源増大対策事業助成（エゾアワビ人工種苗 10千個、放流海域:小谷石地先）　　事業主体　-　上磯郡漁協
漁場管理事業（密漁監視事業－密漁監視棟　投光器ＬＥＤ化外）　　事業主体　-　上磯郡漁協
水産多面的機能発揮対策事業　事業主体　ｰ　知内藻場保全活動組織</t>
  </si>
  <si>
    <t>水産物販路拡大助成事業（物産展、料理講習会等の開催）
事業主体　-　上磯郡漁協
殻付カキ畜養海水殺菌装置整備事業（紫外線殺菌装置、オゾン殺菌装置整備）
事業主体　－　上磯郡漁協</t>
  </si>
  <si>
    <t>電源立地地域対策交付金事業(産業活性化推進事業)
　知内ブランドバザール助成　事業主体　－　商工会
札幌市において、特産品の販売や料理の試食会を開催。来場者数572名
町の知名度向上、ブランド化の確立に寄与。</t>
  </si>
  <si>
    <t>H26制度拡充し継続</t>
  </si>
  <si>
    <t>商工振興指導事業へ助成金を交付（人件費等）
知内ブランドバザール開催、津軽海峡ブランド博参加等地域商工業の活性化に寄与。</t>
  </si>
  <si>
    <t>観光協会活動事業へ助成金交付（人件費等）
観光協会の組織運営強化を図るとともに、観光協会青年部を設立し情報発信機能を強化</t>
  </si>
  <si>
    <t>生産者と消費者との交流推進により、都市住民との相互交流人口の増をめざし交流事業を実施　
生産者と消費者との交流を図るため、カキ・ニラ祭りへ都市住民を招致（10名）</t>
  </si>
  <si>
    <t>体験交流事業を推進する為、H26でトマトの収穫体験ハウスの実証実験を行うことを検討</t>
  </si>
  <si>
    <t>連絡会から組織化に向けて検討</t>
  </si>
  <si>
    <t>B</t>
  </si>
  <si>
    <t>支援が必要な園児等に関わる機関や職員が、連絡会での情報交換を通じて支援に必要な知識や技術を習得</t>
  </si>
  <si>
    <t>利用者のニーズを探り、「子ども発達支援センター」設置に向けて検討する</t>
  </si>
  <si>
    <t>利用者のニーズを把握し、「子ども発達支援センター」の開設や障がい児ディサービスの実施に向けて検討</t>
  </si>
  <si>
    <t>子どもの発育状況確認及び母親への育児支援（平成25年度　新生児　29人）</t>
  </si>
  <si>
    <t>生活習慣病の予防、早期発見・早期治療による医療費抑制を図るため、特定健診・特定保健指導を実施
　特定健康診査　受診者数　398名　受診率　35.4%（目標値　40%）渡島管内受診率　1位
　特定保健指導　積極的支援・動機付け支援　62名　終了者　19名
　実施率　30.6%（目標値　50%）→終了者の他に現在継続中　18名（合せて　59.7%）</t>
  </si>
  <si>
    <t>町民の健康増進、早期発見による医療費抑制を図るため各種健（検）診助成事業を実施
　がん検診　延べ1,481名、脳検診130名、肺炎球菌ワクチン83名　
　ｲﾝﾌﾙｴﾝｻﾞ　延べ　2,165名、麻しん・風しん　15名・結核検診　62名</t>
  </si>
  <si>
    <t>介護保険事業計画の中で整備の必要性も含め検討</t>
  </si>
  <si>
    <t>知内町地域材利用推進事業（2,966千円）
　町有林における森林資源量調査、間伐等森林施業におけるエネルギー資源賦残量調査、講習会
 へ の参加　（3名、延べ雇用日数180日）
知内町水産業活性化推進事業（2,713千円）
　沿岸環境調査による保全対策、養殖転換・漁業経営改善等指導、漁業振興対策検討等
　　（1名、延べ雇用日数244日）
木質資源供給体制整備事業（7,210千円）
　木質バイオマスの確保及び木質チップ生産工場の運営計画の構築と計画書の作成、研修及び
 講習会参加（２名、延べ雇用日数408日）</t>
  </si>
  <si>
    <t>小谷石地区の活性化に向け、他地域からの移住を促進する必要がある。
その前段の作業として地区の実情に触れ、地区の魅力に併せ生活上の厳しさも十分理解いただいた上で移住の判断をしていただくためのお試し暮らし住宅として旧小谷石医師住宅を改修整備</t>
  </si>
  <si>
    <t>先進地視察研修にふるさと創生事業で支援
　（知内町森林組合12名　下川町外視察研修　） 
   (商工会女性部　8名　栗原市若柳金成商工会女性部との交流研修）
経営研修会出席に産業振興集団活動助成金で支援
　（商工会青年部　3名　札幌市で開催の経営研修会出席）
水産物衛生管理体制研修事業に産業振興集団活動助成金で支援
　（中の川森越漁業推進部会外　17名　斜里第一漁業協同組合、厚岸町カキ種苗センター、厚岸漁業協同組合、昆布森漁業協同組合視察）</t>
  </si>
  <si>
    <t>青函トンネル出入り口である町の特性を活かし、物流や人的交流の拠点としてカートレイン構想の推進を図るため、渡島総合開発期成会等と連携し、関係機関等へ要望活動を実施
JR北海道、国土交通省青函トンネル共用走行検討WGが引き続き検討中</t>
  </si>
  <si>
    <t>小谷石総合振興対策の推進に向け町内会役員と意見交換し、過疎集落等自立再生対策事業として取り組みを実施</t>
  </si>
  <si>
    <t>町内会との意見交換を通じ、町内会の発意で事業検討された各種事業に対し、総務省交付金を活用して支援。町内会の道外視察研修（岩手県）、観光協会の小谷石満喫ツアー、小谷石PRサイト開設事業を実施（交付金　4,000千円）また、矢越山荘の改築に着手（H26への繰越事業）</t>
  </si>
  <si>
    <t>-</t>
  </si>
  <si>
    <t>知内川の環境改善に向け、重点課題として単独要望活動を実施。
H26.3.15に知内川流域町内会長、関係公共機関や産業関係団体等による「知内川河川環境向上懇談会」を開催
H26取水施設整備に向けて、関係機関との協議を実施</t>
  </si>
  <si>
    <t>就労の場の確保</t>
  </si>
  <si>
    <t>Ⅲ新たな雇用創出によるまちづくり</t>
  </si>
  <si>
    <t>町道整備　（44,999千円）
　町道湯の里稲荷線交通安全施設設置工事 -　改良舗装工事 L=135.9m、W=4.0m+2.5m、用地買収
　町道森越稲荷線改良舗装事業 -　調査・設計業務、道路改良舗装工事 L=120.0m、W=4.0m
橋梁長寿命化事業（17,493千円）
　上の沢橋補修調査設計委託　-　L=7.0ｍ、調査設計
　前浜橋補修工事　-　L=10ｍ、桁断面補修、伸縮継手、橋面防水、沓座拡幅・設計
　2号橋補修工事　-　L=25ｍ、主桁塗装、床版欠損部補修</t>
  </si>
  <si>
    <t>障害者地域生活支援事業
　障害者に対する移動支援787千円、日常生活用具627千円、補装具1,423千円、地域活動支援330千円の事業を実施</t>
  </si>
  <si>
    <t>克雪型多目的体育館の整備に向けて具体的な検討します。</t>
  </si>
  <si>
    <t>冬季間でも様々なスポーツ活動が可能となり、運動不足の解消、体力の向上につながる克雪型多目的体育館の建設について、関係資料を収集し検討中</t>
  </si>
  <si>
    <t>B</t>
  </si>
  <si>
    <t>評価</t>
  </si>
  <si>
    <t>評価　　A：　事務・事業の目標・目的を達成できた</t>
  </si>
  <si>
    <t>評価　　B：　事務・事業の目標・目的を概ね達成できた</t>
  </si>
  <si>
    <t>評価　　C：　事務・事業の目標・目的をあまり達成でじなかった</t>
  </si>
  <si>
    <t>評価　　D：　事務・事業について未着手</t>
  </si>
  <si>
    <t>H25.10.8～11.1　１３町内会においてまちづくり懇談会を開催　各町内会204名が出席しまちづくり施策に関する意見交換　　　　ふれあい懇話会　　H26.1月～２月　重内、湯ノ里、渡島知内、はまなす、小谷石町内会</t>
  </si>
  <si>
    <t>平成26年度　知内町行政評価実施報告一覧表</t>
  </si>
  <si>
    <t>H26
決算額 千円</t>
  </si>
  <si>
    <t>H26の実績・成果</t>
  </si>
  <si>
    <t>農業の振興</t>
  </si>
  <si>
    <t>生産性の向上を図るため、「野菜集出荷施設」の施設再編や生産性向上、農地集約化、省力化などについて協議、検討をします</t>
  </si>
  <si>
    <t>-</t>
  </si>
  <si>
    <t>関係者との協議、検討の結果、野菜集出荷施設の再編整備事業実施時期は、平成２８年度で調整中</t>
  </si>
  <si>
    <t>Ｂ</t>
  </si>
  <si>
    <t>Ａ</t>
  </si>
  <si>
    <t>事業実施に向け農協・生産組合と連携して協議をしていく</t>
  </si>
  <si>
    <t>重内地区及び重内第二地区用水路等整備事業の受益者負担の軽減を図ります</t>
  </si>
  <si>
    <t>新パワーアップ事業の活用により受益者負担の軽減対策を実施
重内地区　用水路　Ｌ＝3,907ｍ、　重内第２地区　用水路Ｌ＝3,906ｍ
事業費　Ｈ26年度分　8,057千円　Ｈ25繰越明許分14,293千円</t>
  </si>
  <si>
    <t>軽減対策を継続して実施</t>
  </si>
  <si>
    <t>新規就農支援事業による担い手対策や研修生受入れのための住宅確保や農家支援を行います</t>
  </si>
  <si>
    <t xml:space="preserve">新規就農等青年就農給付金
　Ｈ２４からの継続対象者３名の内２名が給付対象となった。（1,500千円×２名＝3,000千円）
</t>
  </si>
  <si>
    <t>移住者支援住宅の有効活用
担い手センター及び指導農業士会の協力により研修生の受け入れを図っていく</t>
  </si>
  <si>
    <t>新函館農協知内支店が開催する、担い手養成講座の開設を支援します</t>
  </si>
  <si>
    <t>-</t>
  </si>
  <si>
    <t>農協からの講座開催等に対する支援要請はなかったが、青年部・４Ｈクラブ部員との意見交換会を実施し、町の支援策等の説明や意見聴取等を行った。</t>
  </si>
  <si>
    <t>Ｈ２７年度より活動補助金予算措置</t>
  </si>
  <si>
    <t>農業担い手育成・労働力軽減対策について、農業振興公社等の設立も視野に引き続き関係機関・生産者と連携して検討します</t>
  </si>
  <si>
    <t>関係機関において、協議検討中</t>
  </si>
  <si>
    <t>今後、更に検討協議</t>
  </si>
  <si>
    <t>国営土地改良事業の農家負担軽減対策について、関係機関・期成会と協議を進めます</t>
  </si>
  <si>
    <t>・国営期成会役員会３回、専門委員会１３回を開催し協議検討を重ね、その後
Ｈ２７．２月に町へ対し支援要請があり、３月に町長から回答した。
・水田・畑作経営所得安定対策支援事業（５／６無利子）の活用を検討した。</t>
  </si>
  <si>
    <t>水田・畑作経営所得安定対策については、Ｈ２７認定申請済</t>
  </si>
  <si>
    <t>林業及び林産業の振興</t>
  </si>
  <si>
    <t>地域材を利用した、町民プールと子ども交流センター複合施設および矢越山荘を開設します</t>
  </si>
  <si>
    <t>・町民プール　25ｍ×5コース、幼児用プール等整備　面積　927.80㎡
　子ども交流センター　面積　264.20㎡
・矢越山荘　新築工事、旧山荘解体工事等　面積298㎡</t>
  </si>
  <si>
    <t>有効活用の推進を図っていく</t>
  </si>
  <si>
    <t>木質バイオマスを町民センターなど公共施設の暖房熱源として活用するため、「木質資源貯蔵施設・木質バイオマスボイラー施設」を整備します</t>
  </si>
  <si>
    <t>木質バイオマスボイラー施設（ボイラー、サイロ、建屋、暖房機器設置等）整備　面積149.93㎡
木質資源貯蔵施設（施設建設、チッパー機、ホイルローダ、トラックスケール等）整備
　　敷地面積4,000㎡　　施設面積194,4㎡</t>
  </si>
  <si>
    <t>適正な管理と有効活用を図っていく</t>
  </si>
  <si>
    <t>森林資源保全のため間伐等の「町有林整備事業」を実施するとともに、森林整備の基盤となる林業専用道を整備します</t>
  </si>
  <si>
    <t>・町有林整備事業（実施地区：元町、上雷、湯ノ里）
　植栽(9.4ha)、下刈り(4.3ha)、間伐等(7.2ha)、地拵え(5.8ha)、皆伐(1.2ha)等
・林業専用道（実施地区：上雷）
　田中の沢支線（幅員3.0m、延長880m）</t>
  </si>
  <si>
    <t>計画的に事業を実施していく</t>
  </si>
  <si>
    <t>地材地消推進のため、住宅建設等に対して「地域材活用住宅助成事業」を継続実施します</t>
  </si>
  <si>
    <t>H26年度実績
専用住宅　新築：１件、増改築３件、付帯施設　新築：２件、増改築１件
構造材29.69㎥　　内・外装材573.72㎡</t>
  </si>
  <si>
    <t>人工造林や除間伐など森林整備に対し、国の制度資金に町独自の上乗せ補助を継続実施します</t>
  </si>
  <si>
    <t>・補助実績
　植栽(0.81ha)、下刈り(32ha)、除伐(13ha)、枝打ち(10ha)、間伐(81ha)
・延べ所有者数　１１名</t>
  </si>
  <si>
    <t>地元スギ材の有効活用及び需要喚起について、関係機関等と検討を進めます</t>
  </si>
  <si>
    <t>　ｽｷﾞ材の有効活用・需要喚起に関しては、建築事業者や製材事業者らと協議を実施し、供給方法や品質確保に関する検討を進めたことにより、地域材活用住宅助成事業において一定の成果を得たほか、北海道林業・木材産業対策協議会や北海道と連携して「道南スギ利用促進交流会（道南スギと木質バイオマスエネルギーの地域利用見学会）」を開催するなど、地域住民意識の醸成が促進されている　※交流会参加者１４６名</t>
  </si>
  <si>
    <t>継続して検討を進める</t>
  </si>
  <si>
    <t>水源涵養や二酸化炭素の吸収源となる森林の保全のため「水源林造成事業」を実施します</t>
  </si>
  <si>
    <t>・元町地区
　除伐20ha、間伐7.9ha</t>
  </si>
  <si>
    <t>有害鳥獣被害防止のため電気柵設置や捕獲罠監視装置を導入する「有害鳥獣被害防止対策補助事業」を実施します</t>
  </si>
  <si>
    <t>・農業被害防止を目的とした電気柵を新たに４，１２０ｍ設置、また、エゾシカ用囲いワナを導入
・被害防止対策と併せ、個体数削減に向けた取り組みを確実に実施することは極めて重要</t>
  </si>
  <si>
    <t>要望調査の上、継続して実施</t>
  </si>
  <si>
    <t>Ⅰ地場産業の振興によるまちづくり</t>
  </si>
  <si>
    <t>漁業の振興</t>
  </si>
  <si>
    <t>さけます資源維持増大のため「さけ・ますふ化場河川水取水施設整備事業」を支援します</t>
  </si>
  <si>
    <t>平成26年度事業内容（事業費 122,364,000円）
　・取水施設新設工事（管渠、本体）・・・（右岸側）導水管（鉄筋コンクリート管 40ｍ＋ダクタイル管 39ｍ）×3本、ポンプピット整備（20.8㎡×H10.25m）
　・飼育池改良工事・・・飼育池改良工事　4面（864.0㎡）、配水配管設備工事、自動掃除機 4基</t>
  </si>
  <si>
    <t>２か年事業の２年目も継続して支援していく</t>
  </si>
  <si>
    <t>ホヤ・ナマコの事業化に向け種苗生産体制確立のための資源培養管理型漁業の振興を図ります</t>
  </si>
  <si>
    <t>資源培養管理型漁業試験事業助成（ナマコ試験礁効果調査、アワビ本養殖技術確立試験、ホヤ種苗の採苗試験並びに中間育成調査、新技術（ホヤ・ナマコ）採苗責任者雇用）</t>
  </si>
  <si>
    <t>栽培漁業推進のため継続して実施</t>
  </si>
  <si>
    <t>ウニ・アワビの種苗放流により、沿岸資源を増大し採貝漁業の推進を図ります</t>
  </si>
  <si>
    <t>沿岸資源増大対策事業助成（エゾバフンウニ人工種苗（20㎜） 150,000個　放流先：小谷石海域、エゾアワビ人工種苗（45㎜） 10,000個　放流先：小谷石海域）</t>
  </si>
  <si>
    <t>資源維持・増大を目指し継続して実施</t>
  </si>
  <si>
    <t>ウニ養殖施設増設事業助成により、漁家経営の安定化を支援します</t>
  </si>
  <si>
    <t>地域づくり総合交付金事業（養殖漁場整備事業）
当初、養殖施設30基（ウニ・コンブ）で計画⇒近年のカキの身入りの遅れについて早急に対策すべく、養殖施設10基（カキ）、カキ養殖籠25台分へ変更　
打込みアンカー式養殖施設　10台　　カキ養殖施設一式　25台（カキ養殖籠　5個×100連×25台）</t>
  </si>
  <si>
    <t>漁協と協議の上、事業の有効活用を図っていく</t>
  </si>
  <si>
    <t>「水産多面的機能発揮対策事業」で藻場保全や海域調査などの事業を実施します</t>
  </si>
  <si>
    <t xml:space="preserve"> 水産多面的機能発揮対策事業【藻場保全活動（カキ殻試験礁設置、海藻設置、ウニ密度管理、モニタリング調査）、漂流物・堆積物処理（海底清掃、モニタリング調査）、漁村の伝統文化・食文化継承事業（調理実習、河さけ即売会）】　</t>
  </si>
  <si>
    <t>漁業担い手育成のための支援策を関係団体や生産者と連携して検討します</t>
  </si>
  <si>
    <t>　漁業後継者不足が進む中、新規漁業者確保及び後継者確保に向けて上磯郡漁業協同組合及び関係市町と協議を進めていたところ。しかし、当町産業振興課において、農業・漁業だけにとらわれない施策を進めるべく協議を進め、平成27年度中に「ものづくり振興事業」を提案することとなった</t>
  </si>
  <si>
    <t>支援については、ものづくり振興事業により対応し、さらに、漁協と連携して支援体制を整備していく</t>
  </si>
  <si>
    <t>水産物のブランド化や販路拡大事業を支援します</t>
  </si>
  <si>
    <t>水産物消費拡大助成事業
物産展の開催（しりうち大漁まつり）来場者　約3,000人、売上　2,799千円
料理講習会の開催（浜の母さんと語ろう会）</t>
  </si>
  <si>
    <t>東京都における料理講習会については、相互交流に向けて協議中（内諾有り）</t>
  </si>
  <si>
    <t>小谷石漁港の越波対策事業の促進に向け要望活動を継続します</t>
  </si>
  <si>
    <t>平成26年度から本工事が着手となり、着実に事業が推進されている（事業主体：北海道）</t>
  </si>
  <si>
    <t>早期完成に向け要望活動を継続していく</t>
  </si>
  <si>
    <t>魚礁や増殖礁設置事業などの水産基盤整備の促進を引き続き要望します</t>
  </si>
  <si>
    <t>地域水産物供給基盤整備事業（事業主体：北海道）
小谷石魚礁設置工事　小谷石地先　 3.0ｍＦＰ魚礁　60個、スリースターリーフI－2SN型 4基
涌元魚礁設置工事　元町地先　3.0ｍFP魚礁 239個、ピラミット型魚礁P－200A 4基</t>
  </si>
  <si>
    <t>商工業の振興</t>
  </si>
  <si>
    <t>特産品のブランド化や販路拡大事業を支援するとともに、合宿受入れ宿泊事業者に対する助成制度を検討します</t>
  </si>
  <si>
    <t>電源立地地域対策交付金事業（地域活性化措置事業）
　知内ブランドバザール助成　事業主体　商工会
　（札幌市において、特産品の販売や料理の試食会を開催　来場者数549名）
　津軽海峡ブランド博参加助成　（町の知名度向上、ブランド化の確立に寄与）</t>
  </si>
  <si>
    <t>合宿受入れ宿泊事業者に対する助成制度について商工会及び関係事業者との協議を要する</t>
  </si>
  <si>
    <t>ふるさと創生事業により、新規起業等へのチャレンジを支援します</t>
  </si>
  <si>
    <t>ふるさと創生事業　新規起業等支援事業
特産品やお土産品の新規の開発、新分野起業等へのチャレンジを応援（補助金上限50万円、補助率8割）Ｈ26：8事業に対し補助</t>
  </si>
  <si>
    <t>制度を継続</t>
  </si>
  <si>
    <t>新規高卒者等を採用する中小企業への支援を引き続き実施します</t>
  </si>
  <si>
    <t>新規高卒者等雇用奨励助成金
4事業者5名雇用に対し、助成金を支出。（30万円×5名＝150万円）</t>
  </si>
  <si>
    <t>「サマーカーニバル」や「カキニラまつり」などイベント事業を支援します</t>
  </si>
  <si>
    <t>地域活性化イベント支援事業
事業の実施により、町外からも多くの観光入込があり、町のPRが図られたとともに、域外からの域内消費が図られた。またイベントの企画検討から実施に至るまでの間で、異業種青年間の交流が深められ、地域活性化の人材育成にも大きく寄与した</t>
  </si>
  <si>
    <t>継続して支援を図っていく</t>
  </si>
  <si>
    <t>商工会への助成事業を継続します</t>
  </si>
  <si>
    <t>商工振興指導事業へ助成金を交付（人件費等）
地域商工業者の経営安定と地域振興への貢献が図られた</t>
  </si>
  <si>
    <t>人件費補助については、広域連携組織体制への移行促進を強く求めていく</t>
  </si>
  <si>
    <t>観光の
振興</t>
  </si>
  <si>
    <t>ＪＲ知内駅の廃止を受け、「道の駅しりうち」の魅力を高めるとともに、青函トンネル出入口の町を全国にアピールするため、基本構想を策定し今後の活用方策を検討します</t>
  </si>
  <si>
    <t>今後「道の駅」の魅力を高めるために、青函トンネルの出入口である町の特性を活かし、全国の鉄道ファンを取り込むことや、物産館への立ち寄りの増加につなげるための施設改修の方向性について基本的な構想を策定した</t>
  </si>
  <si>
    <t>基本構想に基づき事業実施</t>
  </si>
  <si>
    <t>観光の振興</t>
  </si>
  <si>
    <t>観光協会と連携して、農林漁業体験や軽登山など本町の資源素材を活かした観光振興を図ります</t>
  </si>
  <si>
    <t>観光協会活動事業へ助成金交付（人件費等）
観光協会の組織運営強化を図るとともに、観光協会青年部を設立し情報発信機能を強化した</t>
  </si>
  <si>
    <t>役員体制の刷新により、組織運営に変化が見られたが、更なる組織運営強化を図らなければならない</t>
  </si>
  <si>
    <t>お試し暮らしや二地域居住などを積極的に進めます</t>
  </si>
  <si>
    <t>知内町への移住促進に向け、一定期間試験的に暮らしていただくことで地域の実情や暮らしの状況に対する理解を深めていただいた上で安心して移住していだだくための小谷石　お試し暮らし住宅事業を実施Ｈ26年度実績：夫婦１件</t>
  </si>
  <si>
    <t>利用促進に向けＰＲ活動実施</t>
  </si>
  <si>
    <t>観光協会の活動支援とあわせ、新たに設立された青年部の活動についても積極的に支援します</t>
  </si>
  <si>
    <t>観光協会青年部が発信する町のPR動画の作成に必要な資器材への支援。また、研修会開催における講師への報償費等への支援（助成金は事業番号30に含む）</t>
  </si>
  <si>
    <t>Ａ</t>
  </si>
  <si>
    <t>Ⅱ子供の未来に希望のあるまちづくり</t>
  </si>
  <si>
    <t>健診、予防接種、医療費助成</t>
  </si>
  <si>
    <t>水疱瘡・おたふく・ロタウイルス予防接種費用の助成継続と新たにＢ型肝炎ワクチン予防接種助成を実施します</t>
  </si>
  <si>
    <t>感染症の蔓延予防及び重症化予防を図るため実施
おたふく実人員１３名、ロタウイルス実人員２４名、Ｂ型肝炎実人員１７名
水痘ワクチンは平成26年10月より定期接種となった</t>
  </si>
  <si>
    <t>定期接種同様、町外医療機関での助成について要検討。</t>
  </si>
  <si>
    <t>中学生までの医療費を無料とする子ども医療費助成制度を継続実施します</t>
  </si>
  <si>
    <t>子ども医療費助成事業（中学生までの医療費無料化）
受給対象者485名　（就学前　198名、就学児童　287名）</t>
  </si>
  <si>
    <t>子ども医療費削減のためにも継続が必要</t>
  </si>
  <si>
    <t>五歳児健診を継続実施します</t>
  </si>
  <si>
    <t>子どもの発育、発達の確認及び疾病、発達障害等の早期発見、早期対応により、子どもの健全な育成を図るため実施。町内各保育、教育施設職員及び小児科医の従事により、保護者の満足度は高い。　
２６年度は受診率１００％。健診後に、受診、療育につながった児もいる</t>
  </si>
  <si>
    <t>実施体制を検討し、受診者に時間的に負担がかからないようにすることが必要。乳幼児健診として基本方針を統合しても良いのではないか。要継続。</t>
  </si>
  <si>
    <t>ヒブワクチン（細菌性髄膜炎）、小児肺炎球菌ワクチンの接種率向上を図ります。一方、子宮頸がんワクチン接種は積極的な勧奨を控え、国の動向や情報の収集に努めて参ります</t>
  </si>
  <si>
    <t>定期予防接種料金無料
ヒブワクチン実５９名、小児肺炎球菌ワクチン実５９名接種（接種率100％）
子宮頸がんワクチンについては、積極的な勧奨を控えている状態</t>
  </si>
  <si>
    <t>知内幼稚園の改築について検討をするとともに認定子ども園の開設について関係者との協議を進めます</t>
  </si>
  <si>
    <t>幼稚園の建替え時期については教育委員会で検討中
認定こども園開設については、新園舎開設と同時で関係機関と協議を重ねているが、当面は多様なニーズに対応でき得る現体制を維持しながら調整を進める</t>
  </si>
  <si>
    <t>Ｂ</t>
  </si>
  <si>
    <t>次年度も引き続き関係機関と協議を要する</t>
  </si>
  <si>
    <t>乳幼児を持つ親を対象に、小児科医による子育て講座を実施します</t>
  </si>
  <si>
    <t>子育て相談会
子どもへの対応、子育ての悩みを小児科医師に相談する機会を持ち、不安等の軽減、解消につながり、より前向きに子育てする機会となっている（年２回：参加者１６名）</t>
  </si>
  <si>
    <t>各種子育て支援事業について統合を検討</t>
  </si>
  <si>
    <t>育児相談、新生児訪問を随時実施するとともに、障がい児の療育相談事業や発達支援事業を継続実施します</t>
  </si>
  <si>
    <t>児童発達支援事業
函館児童相談所（巡回相談年3回　計10名）、おしま地域療育センター（個別相談年2回　計13名）、
発達障害者支援センター（施設支援年3回）、渡島檜山圏域障がい者総合支援センター（施設支援年3回　）　</t>
  </si>
  <si>
    <t>個別療育、支援をより身近な地域で、タイムリーにできる体制の確立が必要</t>
  </si>
  <si>
    <t>のびのび教室、離乳食教室、食育教室、すこやか教室など育児教室を開催するとともに、育児サークルの活動を支援します</t>
  </si>
  <si>
    <t>子育て支援事業
のびのび：年12回、19組、222名参加　　離乳食：年12回、80組参加　食育：年6回、86組参加
育児サークルは26年度で活動休止</t>
  </si>
  <si>
    <t>子育て支援センター事業の一つとして講話や相談を取り入れ、月単位ではなく、日々子育て相談、支援できる体制づくりが必要</t>
  </si>
  <si>
    <t>保育園（所）、幼稚園連絡会を開催します</t>
  </si>
  <si>
    <t>年3回の5歳児健診、児童発達支援事業、町インクルーシブ教育推進協議会、その他情報共有や相談する機会が多々あるため連絡会としては開催なし</t>
  </si>
  <si>
    <t>児童発達支援事業等と統合検討</t>
  </si>
  <si>
    <t>働きながら子育てが
できる環境づくり</t>
  </si>
  <si>
    <t>学童保育施設「子ども交流センター（仮称）」を開設するとともに、知内小学校校区外児童の学童保育利用の体制を整えます</t>
  </si>
  <si>
    <t>就労等により保育に欠ける児童の学童保育を校区を拡大して実施
入所児童数36名（知小32名、涌小4名）（１年13名、２年7名、３年10名、４年6名）</t>
  </si>
  <si>
    <t>平成27年度からは複合施設「遊泳館」に移設、利用対象学年を6年生まで拡大</t>
  </si>
  <si>
    <t>保育料の保護者負担の軽減措置を継続します</t>
  </si>
  <si>
    <t>町独自の子育て支援対策として保育料の軽減を継続（国基準の4割～6割の軽減）
軽減額実績　計95名　11,377千円</t>
  </si>
  <si>
    <t>知内保育園の０歳児受け入れについて検討</t>
  </si>
  <si>
    <t>子ども発達支援センターの開設や障がい児デイサービスの実施を検討します</t>
  </si>
  <si>
    <t>27年度設置に向けて、近隣市町の支援体制についての情報収集、職員の確保、研修の企画、かかりつけ医および訓練担当者との情報交換、備品、教材等を検討</t>
  </si>
  <si>
    <t>27年度は就学前の支援体制を確立し、その後学童支援（放課後デイサービス）について検討</t>
  </si>
  <si>
    <t>Ⅱ子供の未来に希望のある
まちづくり</t>
  </si>
  <si>
    <t>シルバー世代による子育てサポータークラブの設立を検討します</t>
  </si>
  <si>
    <t>健康で働く意欲のある高齢者に子育て支援を仕事としてお願いし、高齢者の生きがいづくりと子育て中の若い世代の共生を図るための設立を検討したが、60歳以上の方であっても、就労している方が多く、課題となっていることから、引き続き検討を要する</t>
  </si>
  <si>
    <t>Ｃ</t>
  </si>
  <si>
    <t>子どものスポーツ文化活動、研修事業への支援</t>
  </si>
  <si>
    <t>子どもたちのスポーツ文化活動の支援を継続します</t>
  </si>
  <si>
    <t>文化・スポーツ振興事業による助成実績
スポーツ振興　19件、文化振興　2件</t>
  </si>
  <si>
    <t>今後は実情・実態等を考慮しながら、助成要項・基準の見直し検討</t>
  </si>
  <si>
    <t>町民プールを木質バイオマスエネルギーによる温水プールに改築整備します</t>
  </si>
  <si>
    <t>事業番号７番に整理</t>
  </si>
  <si>
    <t>知内高校の海外教育研修実施に向け、研修プログラムや支援内容について検討をします</t>
  </si>
  <si>
    <t>平成27年度以降の知内高校入学生に対する海外見学旅行の実施に向けたシンガポール及びマレーシアでの現地視察を実施し、交流高校の選択、日系企業の訪問先の確保、見学地の選考、病気や治安等を含めた安全面等を確認、帰国後、視察報告会を開催</t>
  </si>
  <si>
    <t>海外研修の時期を含め、詳細部分を早めに検討することが必要</t>
  </si>
  <si>
    <t>人材の育成・確保</t>
  </si>
  <si>
    <t>各種研修等に積極的に派遣し、人材の育成に努めます</t>
  </si>
  <si>
    <t>ふるさと創生事業（アワビ養殖新技術視察研修事業（漁協青年部　韓国釜山市・莞島）、（次代の農業青年リーダー養成海外研修（農協青年部　オーストラリア）
産業振興集団活動助成金（活動助成金：食品加工グループ、4Hクラブ　、農協知内支店女性部）、（魚類の効率的養殖技術研修　矢越漁船部会員）、（経営研修会　商工会青年部）</t>
  </si>
  <si>
    <t>研修費用等の支援については今後においても必要。ただし、制度設計について見直し議論を進める必要あり</t>
  </si>
  <si>
    <t>新規高卒者等雇用奨励助成制度を継続実施し、町内事業所への若者雇用を支援します</t>
  </si>
  <si>
    <t>事業番号２６番で整理</t>
  </si>
  <si>
    <t>木質バイオマスエネルギー事業の導入等により、新たな雇用の創出を図ります</t>
  </si>
  <si>
    <t>木質バイオマスボイラー施設、木質資源貯蔵施設を整備し、町民センターなど公共施設の暖房熱源に木質チップを活用することにより、木質資源貯蔵施設の指定管理者である知内町森林組合で２名の職員が新規雇用となった</t>
  </si>
  <si>
    <t>木質チップの供給状況、コスト比較等を把握の上、新たな熱源供給施設について検討する</t>
  </si>
  <si>
    <t>カキ処理施設整備による雇用拡大について関係機関と検討を進めます</t>
  </si>
  <si>
    <t>カキ殻試験礁の設置及び次期漁場整備計画における大型魚礁へのカキ殻の採用などを要望している状況。その他カキ殻の処理については、カキ処理施設の建設を含めあらゆる可能性について協議を進めているところ。</t>
  </si>
  <si>
    <t>今後においても、カキ処理施設の建設を含めカキ殻処理方法について協議の進展を図る</t>
  </si>
  <si>
    <t>第三セクターとの連携や起業支援を通じて、町内での新たな雇用の創出を図ります</t>
  </si>
  <si>
    <t>・北海道電力知内火力発電所の警備を（株）スリーエスが受注。雇用の創出が図られた。
・木質資源貯蔵施設の整備により、知内町森林組合において２名の新規雇用が図られた。</t>
  </si>
  <si>
    <t>起業支援を通じ、更なる雇用創出を図っていく</t>
  </si>
  <si>
    <t>道路整備と橋梁の長寿命化対策を計画的に実施するとともに、認定町道以外の生活道路整備助成を実施します</t>
  </si>
  <si>
    <t>・町道整備事業・・・森越協農線、渡島知内１号線整備事業完了（15,779千円）
・橋梁長寿命化事業・・・計画に基づき補修事業、調査設計実施（22,313千円）
・道路ストック総点検事業・・・緊急箇所修繕完了、修繕計画を策定（11,741千円）
・認定以外の生活道路整備事業・・・希望箇所無し</t>
  </si>
  <si>
    <t>事業費、事業量の増加</t>
  </si>
  <si>
    <t>福祉除雪サービスや屋根の雪下し助成事業の継続と総合的な雪対策事業を積極的に進めます</t>
  </si>
  <si>
    <t>除雪サービス事業(独居老人世帯等)　　47世帯　延べ1,201回
高齢者等屋根雪下ろし助成事業　利用実績なし</t>
  </si>
  <si>
    <t>湯ノ里浄水場の改修事業、元町・小谷石浄水場の設備更新、配水管更新事業を実施します</t>
  </si>
  <si>
    <t>湯の里浄水場改修141,178千円、元町浄水場電気機械設備18,868千円、小谷石浄水場整備7,020千円
配水管更新－元町配水管、町道はまなす線配水管　計13,198千円</t>
  </si>
  <si>
    <t>今後も計画的に、更新工事を実施</t>
  </si>
  <si>
    <t>知内町クリーンセンターの長寿命化計画による設備更新を実施します</t>
  </si>
  <si>
    <t>長寿命化計画に基づき電気設備更新事業の実施設計完了</t>
  </si>
  <si>
    <t>引き続き、長寿命化計画にもとづいて事業を実施</t>
  </si>
  <si>
    <t>高規格救急車を導入するとともに防火水槽や消火栓など消防水利の計画的な整備をします</t>
  </si>
  <si>
    <t>計画どおり事業実施
　高規格救急車の導入（１台）
　防火水槽設置　（重内地区１基）、消火栓更新（森越２基、中の川１基、小谷石１基）</t>
  </si>
  <si>
    <t>今後も計画どおり実施</t>
  </si>
  <si>
    <t>住宅の耐震診断と耐震改修に対する助成を継続します</t>
  </si>
  <si>
    <t>一般住宅における耐震診断及び改修事業費補助　Ｈ26年度実績なし　</t>
  </si>
  <si>
    <t>支援制度は継続</t>
  </si>
  <si>
    <t>Ⅳ生き生きと活力あふれるまちづくり</t>
  </si>
  <si>
    <t>安全、安心の生活基盤の整備</t>
  </si>
  <si>
    <t>総合的な防災訓練を実施します</t>
  </si>
  <si>
    <t>きらく地区において総合防災訓練を実施　
訓練参加者：762名（きらく地区住民29名、保育園～高校、しおさい園647名、関係団体86名）
訓練内容：避難訓練、負傷者搬送、初期消火・救急訓練、炊出し訓練、交通規制訓練、河川水位監視訓練</t>
  </si>
  <si>
    <t>今後は、町内会ごとの自主防災組織による訓練の支援を重点とする</t>
  </si>
  <si>
    <t>各町内会館等災害避難所に災害備蓄用品を計画的に配置します</t>
  </si>
  <si>
    <t>防災用・避難所用備蓄資材整備
難燃毛布200枚、発電機・ハロゲン投光器・コードリール・ガソリン携行缶各19台、石油ストーブ38台、レスキューキッチン1台</t>
  </si>
  <si>
    <t>食料の備蓄について検討</t>
  </si>
  <si>
    <t>下水道と浄化槽の普及促進を図ります</t>
  </si>
  <si>
    <t>浄化槽設置費補助金　3件（5人槽　2基、18人槽　1基）
下水道利用促進補助　3件</t>
  </si>
  <si>
    <t>継続して普及啓発に務める</t>
  </si>
  <si>
    <t>中央公民館・スポーツセンターの耐震設計を実施し、計画的に公共施設の耐震化を進めます</t>
  </si>
  <si>
    <t>スポーツセンター・中央公民館の耐震改修実施設計　Ａ＝2,958㎡外</t>
  </si>
  <si>
    <t>設計は計画どおり実施、改修工事は平成２７年度に実施</t>
  </si>
  <si>
    <t>中の川河川改修、森越川河口整備や砂防、高波対策事業の促進を引き続き要望します</t>
  </si>
  <si>
    <t>各種要望活動の実施により事業が着実に推進されている</t>
  </si>
  <si>
    <t>定住自立圏の広域連携によるドクターヘリの共同運航に参画します</t>
  </si>
  <si>
    <t>道南ドクターヘリは、平成27年2月16日より運航を開始したが、当町への運行実績はなし</t>
  </si>
  <si>
    <t>国民健康保険会計の運営安定化のため、特定健診の受診勧奨や医療費の適正化対策を進めます</t>
  </si>
  <si>
    <t>生活習慣病等の予防、早期発見、早期治療による医療費抑制を図るため、特定健診、がん検診、および保健指導を実施
集団検診年7日間、個別健診は通年で実施（特定健診受診率３９．６％）</t>
  </si>
  <si>
    <t>27年度特定健診受診率
目標５０％</t>
  </si>
  <si>
    <t>第五期介護保険事業計画に基づき、介護保険事業の充実を図るとともに、第六期介護保険事業計画の策定に向けた作業を進めます</t>
  </si>
  <si>
    <t>第５期介護保険事業計画に基づく、「介護」「予防」「医療」「生活支援」「住まい」のサービスを充実及び、第６期介護保険事業計画の策定</t>
  </si>
  <si>
    <t>法改正に対応したサービス内容の実施
在宅サービスの充実を図るため、マンパワーの確保が必要</t>
  </si>
  <si>
    <t>住民健（検）診や各種予防接種の助成を継続するとともに、脳検診や高齢者肺炎球菌ワクチン助成事業の受診・接種勧奨を進めます</t>
  </si>
  <si>
    <t>予防接種料金（インフルエンザ、肺炎球菌）および検診料金の助成</t>
  </si>
  <si>
    <t>助成継続</t>
  </si>
  <si>
    <t>介護予防事業「いきいきサロン」の開催支援や地域ボランティアの養成支援を継続します</t>
  </si>
  <si>
    <t>高齢者の閉じこもり予防及び地域ボランティアの養成を目的に「いきいきサロン」を町内９カ所で開催
延べ回数51回、延べ参加人数1,462名(対象者：936名、ボランティア526名)</t>
  </si>
  <si>
    <t>今後については、全町内会での自主開催を目標とし、未実施町内会のボランティア組織の構築を目指す</t>
  </si>
  <si>
    <t>障がい者と高齢者の方々が、生きがいを持って社会参加できる町づくりを進めます</t>
  </si>
  <si>
    <t>・地域活動支援センター事業　　対象者20名　全45回開催　参加延人数455人
・老人クラブ活動助成事業　　　　1,392千円（全13クラブ）
・身障協活動助成事業　　　　　　130千円
・シルバースポーツ大会、ふれあい農園等　　町・老ク共催で実施</t>
  </si>
  <si>
    <t>今後、障がい者の就労を視野においた生産活動の機会の提供も考慮</t>
  </si>
  <si>
    <t>認知症対応型共同生活介護施設(グループホーム)整備について検討を進めます</t>
  </si>
  <si>
    <t>認知症の方及びその家族の方が、安心して生活できるよう認知症対応型共同生活介護施設(グループホーム)整備について検討</t>
  </si>
  <si>
    <t>町民の安全安心のため重要な施策であることから、今後の動向を見つつ検討を継続</t>
  </si>
  <si>
    <t>成人期の健康づくり活動と高齢期の介護予防事業の連続した、生涯に亘る健康維持の事業実施について検討をします</t>
  </si>
  <si>
    <t>筋力低下予防、認知症予防、閉じこもり予防を図り、自立した日常生活を送ることを目的に、転倒予防教室等を実施（町内７カ所、延べ開催回数64回、延べ参加者数539名）
青年期、壮年期における生活習慣病予防のため、対象者に特定保健指導、医師講演会を実施</t>
  </si>
  <si>
    <t>保健指導については、効率よい指導、訪問のため、医療費分析から、対象者を絞ることを検討</t>
  </si>
  <si>
    <t>住民参加の町政実現のため｢まちづくり懇談会｣や「ふれあい懇話会」を引き続き開催します</t>
  </si>
  <si>
    <t>まちづくり懇談会―平成26年10月に全13町内会で実施。出席者延べ203名
ふれあい懇話会―平成27年1月～2月　６町内会で実施。出席者延べ203名
上記の外、農協や商工会、観光協会等各団体の青年部との懇談会を開催して若い世代の意見を聴取</t>
  </si>
  <si>
    <t>「異業種交流会」を開催し、六次産業化によるまちおこしを進めます</t>
  </si>
  <si>
    <t>・各種イベント等を通じ、異業種の交流が図られた。
・農水産物を使った特産品の開発が行われた。（海鮮釜飯、かぼちゃどら焼き等）</t>
  </si>
  <si>
    <t>産業団体の青年部の交流事業を実施、六次産業化に結び付くような意見交換を行っていく</t>
  </si>
  <si>
    <t>交通安全運動や地域安全運動を住民総ぐるみ運動として展開します</t>
  </si>
  <si>
    <t>年間を通じての交通安全運動（春・夏・秋・冬）を中心に、各種の街頭啓発や旗の波運動、広報紙・防災行政無線による啓発など、各関係機関並びに各団体の協力を得ながら事業を実施
決算額は交通安全対策費</t>
  </si>
  <si>
    <t>町民の安全安心のため重要な施策であることから、今後も継続</t>
  </si>
  <si>
    <t>スポーツ交流・合宿の里づくり</t>
  </si>
  <si>
    <t>町民プールの温水化改築整備により、スポーツ人口の拡大を図ります</t>
  </si>
  <si>
    <r>
      <t>平成26年度施設整備完了</t>
    </r>
    <r>
      <rPr>
        <sz val="10"/>
        <rFont val="ＭＳ Ｐゴシック"/>
        <family val="3"/>
      </rPr>
      <t xml:space="preserve">
町民プールの温水化に伴い、これまで時間的に利用できなかった勤労者や主婦層、高齢者の利用拡大に向け事業を検討（町民プール温水化整備は事業番号７番で整理）</t>
    </r>
  </si>
  <si>
    <t>平成27年5月17日オープン</t>
  </si>
  <si>
    <t>渡島西部四町や函館市との連携による地域特性を活かした合宿誘致を進めるとともに、合宿受入宿泊事業者に対する助成制度を検討します</t>
  </si>
  <si>
    <t>雪解けが早い地域特性を活かし、野球、陸上競技（大学）等の春の合宿を誘致（Ｈ26：18団体・494名）
青少年交流センター宿泊者との均衡を図るため、民間宿泊事業者への宿泊料金一部助成制度について検討中</t>
  </si>
  <si>
    <t>合宿誘致により地域活性化に繋がることから、今後も継続して誘致、また、助成制度も継続して検討</t>
  </si>
  <si>
    <t>スポーツ合宿の里づくりを進めるため、克雪型多目的体育館の整備と町営スキー場への圧雪車導入に向けて具体的検討を進めます</t>
  </si>
  <si>
    <t>多目的体育館については、スポーツ交流の現状や施設のイメージ、整備により期待される効果等に関する検討を実施、圧雪車については、検討の結果、平成２６年度は、リース事業で導入し、運行状況等を確認することとなった</t>
  </si>
  <si>
    <t>町外からの初心者スキーヤーを受入れ、青少年交流センターの利用促進を検討</t>
  </si>
  <si>
    <t>都市と地域との交流事業の推進</t>
  </si>
  <si>
    <t>友好町である今別町との各団体の交流事業を引き続き支援します</t>
  </si>
  <si>
    <t>知内小学校、ゲートボール協会、老人クラブ連合会の相互交流事業（ふるさと創生事業）を継続実施</t>
  </si>
  <si>
    <t>東京都北区など都市住民との交流事業を継続します</t>
  </si>
  <si>
    <t>生産者と消費者との交流推進により、都市住民との相互交流人口の増をめざし交流事業を実施　
エコロジーキャンペーン　知内高校調理実習　北区区民まつり　知内かあさんの料理講習会</t>
  </si>
  <si>
    <t>これまでの都市をフィールドにした事業展開から知内町をフィールドにした事業展開へ移行</t>
  </si>
  <si>
    <t>体験交流の推進と
環境整備</t>
  </si>
  <si>
    <t>体験による来訪者との交流事業を推進するため、農業体験型の観光受入れ体制を整備します</t>
  </si>
  <si>
    <t>観光協会と連携し、トマトの収穫体験ハウスにおいて、町内の園児、児童、学童に対し、実証的に観光受け入れを実施</t>
  </si>
  <si>
    <t>町内向けの無料での受入から、町外向けに料金を徴収した受け入れを実施する</t>
  </si>
  <si>
    <t>山村交流事業・体験交流事業の実施に向けた施設・受入体制の整備について検討します</t>
  </si>
  <si>
    <t>事業番号81で整理</t>
  </si>
  <si>
    <t>まちづくり交流拠点施設整備について産業団体や町民との意見交換会を実施します</t>
  </si>
  <si>
    <t>町の特産品の販売による経済効果や交流人口の拡大を図ると共に、若者の雇用の場を創設し、人口の維持増加と町の活性化を目的とした施設整備について町民と意見交換を実施</t>
  </si>
  <si>
    <t>民間倉庫借り上げによる別施設で牡蠣等の販売を検討</t>
  </si>
  <si>
    <t>Ⅵ地域特性を活かしたまちづくり</t>
  </si>
  <si>
    <t>地域高規格道路「松前半島道路」の整備に向け、渡島西部行政連絡協議会で具体的な取り組み方法を検討・協議します</t>
  </si>
  <si>
    <t>平成27年度から松前、福島、知内、木古内4町に加え、函館市と北斗市も参画した期成会の設立に向けた準備作業が完了</t>
  </si>
  <si>
    <t>継続して要請活動</t>
  </si>
  <si>
    <t>カートレイン等基地整備促進期成会や渡島総合開発期成会と連携を図り、関係機関に対して要請活動を行います</t>
  </si>
  <si>
    <t>渡島総合開発期成会の要望項目として整理されており、関係省庁、議員に要請しているが、ＪＲ北海道の諸事情により町期成会としての要請の受入れが困難な状況</t>
  </si>
  <si>
    <t>北海道新幹線開業後、ＪＲ貨物の高速化対策が再度重要課題となるため、適切な時期に要請活動を再開する必要がある</t>
  </si>
  <si>
    <t>知内川の復元
対策</t>
  </si>
  <si>
    <t>子どもたちが自然に親しむ環境づくりのため、重内頭首工周辺に親水広場を整備します</t>
  </si>
  <si>
    <t>生物調査、親水広場調査設計、アクセス道路用地確定・測量設計、
親水広場・アクセス道路整備工事（親水広場造成　12,744㎡、アクセス道路　194.66m）</t>
  </si>
  <si>
    <t>天然アユが棲める知内川の復元のために、知内川の総合的な環境改善に向け関係機関に対する要望活動を実施します</t>
  </si>
  <si>
    <t>町単独要望事項として北海道関係部、函館建設管理部に対する要望動を実施
平成26年3月18日に流域町内会長や河川関係団体、建設管理部等による「知内川河川環境向上懇談会」を開催し、知内川の現状と問題点、知内川の望ましい姿について協議</t>
  </si>
  <si>
    <t>継続して要望活動実施</t>
  </si>
  <si>
    <t>小谷石地域の
総合振興対策</t>
  </si>
  <si>
    <t>矢越山荘の改築整備をするとともに、温泉ボーリング調査・展望施設整備など、小谷石地域の振興事業を推進します</t>
  </si>
  <si>
    <t>矢越山荘の建設（木造平屋建　297.72㎡）　地域材を活用
薬師冷泉ボーリン調査（5ｍと６ｍの井戸を掘削し湯量等を調査、水質は温泉基準を満たしている）
展望施設の整備</t>
  </si>
  <si>
    <t>有効活用について継続して地元等と協議</t>
  </si>
  <si>
    <t>小谷石地域の産業振興と、住民の地域活性化活動を支援します</t>
  </si>
  <si>
    <t>小谷石地区の新たな営業開始やお菓子等の生産体制整備に対し、ふるさと創生事業（新規起業等支援事業）により費用の8割を支援（対象事業２件）</t>
  </si>
  <si>
    <t>再生可能エネルギーの取組み</t>
  </si>
  <si>
    <t>地熱発電の立地可能性調査を実施します</t>
  </si>
  <si>
    <t>経済産業局の「地熱開発関連補助金」（補助率10割）制度を活用し、町内での地熱利用の可能性調査に事業応募できないか検討した結果、地熱発電技術であるバイナリ発電（水より沸点の低い液体を蒸発させ、その蒸気でタービンを回す方式）の場合は通常70℃の温水利用を想定していることから調査に応募したとしても事業実施に至る可能性は低いと判断し、応募を断念</t>
  </si>
  <si>
    <t>Ｄ</t>
  </si>
  <si>
    <t>潮流発電やメガソーラー発電の候補地として優位性を積極的にＰＲします</t>
  </si>
  <si>
    <t>民間太陽光発電の進出　１件
大規模太陽光発電進出の検討継続　１件　平成26年7月に北海道電力役員と懇談を実施</t>
  </si>
  <si>
    <t>進出に対し支援継続</t>
  </si>
  <si>
    <t>木質バイオマスエネルギーを町民センターなど、公共施設の暖房熱源として活用します</t>
  </si>
  <si>
    <t>事業番号８で整理</t>
  </si>
  <si>
    <t>行政評価を導入し、施策事業を客観的に評価するとともに事務改善を図ります</t>
  </si>
  <si>
    <t>平成２５年度事務事業について行政評価を実施し、議会へ報告のほか、住民に対しては、ホームページで公表した。また、翌年度事業予算編成等において評価結果を活用</t>
  </si>
  <si>
    <t>財務会計システムを導入し、会計事務の効率化を図ります</t>
  </si>
  <si>
    <t>会計事務の適正・効率化を図るため、財務会計システムを導入（Ｈ27予算より運用）</t>
  </si>
  <si>
    <t>平成２９年度までに、従来の会計処理に併せ、公会計制度に向けシステム改修が必要</t>
  </si>
  <si>
    <t>各種システムの効率的な運用のため、総合行政システムを導入します</t>
  </si>
  <si>
    <t>平成２６年９月に、総合行政システム・クラウド版を導入したことにより、システムの安全対策及びコスト縮減が図られた、また、今後、運用が開始されるマイナンバー制度にも対応が可能であることら、効率的なシステム運用とコスト縮減が見込まれる（セキュリティ対策装置の共同運用等）</t>
  </si>
  <si>
    <t>情報化の進行により、専任のセキュリティ対策者が必要</t>
  </si>
  <si>
    <t>評価　　C：　事務・事業の目標・目的をあまり達成できなかった</t>
  </si>
  <si>
    <t>平成27年度　知内町行政評価実施報告一覧表</t>
  </si>
  <si>
    <t>（決算額単位：千円）</t>
  </si>
  <si>
    <t>関係課</t>
  </si>
  <si>
    <r>
      <t>H2</t>
    </r>
    <r>
      <rPr>
        <sz val="11"/>
        <rFont val="ＭＳ Ｐゴシック"/>
        <family val="3"/>
      </rPr>
      <t>7</t>
    </r>
    <r>
      <rPr>
        <sz val="11"/>
        <rFont val="ＭＳ Ｐゴシック"/>
        <family val="3"/>
      </rPr>
      <t xml:space="preserve">
決算額</t>
    </r>
  </si>
  <si>
    <t>H27の実績・成果</t>
  </si>
  <si>
    <t>主要農産物の生産維持向上のため、「野菜集出荷施設」の施設再編や農地集約化、生産コストの省力化などの検討協議を進めるとともに、必要な支援をします</t>
  </si>
  <si>
    <t>産業振興</t>
  </si>
  <si>
    <t>-</t>
  </si>
  <si>
    <t>関係機関との協議、検討を行い、野菜集出荷施設の再編計画を整備し、平成２８年度実施予定</t>
  </si>
  <si>
    <t>Ａ</t>
  </si>
  <si>
    <t>Ｈ２８実施</t>
  </si>
  <si>
    <t>農業担い手育成確保のため新規就農支援事業による青年就農給付金制度の拡充をします</t>
  </si>
  <si>
    <t>知内町ものづくり産業振興条例を制定し、地域産業振興施策の推進に向け、行政・事業者・経済団体等が一体となって取り組む体制を整備
併せて、青年就農給付金事業（経営開始型）を創設</t>
  </si>
  <si>
    <t>農地の多面的機能を維持保全するための、地域活動組織に支援をします</t>
  </si>
  <si>
    <t>多面的機能支払地域活動組織の活動を通じて、農業者ネットワークによる地域農業維持や農地荒廃の未然防止が図られた</t>
  </si>
  <si>
    <t>Ｈ３０まで継続実施</t>
  </si>
  <si>
    <t>ニラ出荷作業省力化実証試験の支援をするとともに、ニラの付加価値向上のため調査研究事業を実施します</t>
  </si>
  <si>
    <t>バラ出荷のデモ試験を実施し、新出荷体制計画を整備</t>
  </si>
  <si>
    <t>重内地区及び重内第二地区用水路等整備事業の受益者負担の軽減を図ります</t>
  </si>
  <si>
    <t>新パワーアップ事業の活用により受益者負担の軽減対策を実施
重内地区　用水路　Ｌ＝2,510ｍ、　重内第２地区　用水路Ｌ＝3,309ｍ
総事業費　Ｈ27年度分　重内地区170,707千円　重内第２地区198,738千円</t>
  </si>
  <si>
    <t>Ｈ３０まで継続予定</t>
  </si>
  <si>
    <t>国営土地改良事業の農家負担軽減対策について、関係機関・期成会と協議を進め、解決の方向性を見出します</t>
  </si>
  <si>
    <t>国営土地改良事業受益者負担軽減について、国営期成会と町との協議実施</t>
  </si>
  <si>
    <t>国営期成会の支援要請内容に対する町の方針を決定し、回答予定</t>
  </si>
  <si>
    <t>森林資源保全のため間伐等の「町有林整備事業」を実施するとともに、民有林における人工造林や除間伐など森林整備に対し、町独自の上乗せ補助を継続実施します</t>
  </si>
  <si>
    <t>・町有林整備事業（10,119千円）
　植栽（５．６６ha）、下刈り（16.94ha）、間伐（3.32ha）、皆伐（1.68ha）
・町上乗せ補助（2,060千円）
　下刈り（27.9ha）、枝打ち（1.3ha）、間伐（51.5ha）、除伐（13.4ha）</t>
  </si>
  <si>
    <t>林業担い手育成確保のため新規就業支援事業による青年就業給付金事業を実施します</t>
  </si>
  <si>
    <t>知内町ものづくり産業振興条例を制定し、地域産業振興施策の推進に向け、行政・事業者・経済団体等が一体となって取り組む体制を整備
併せて、青年就業交付金事業（経営開始型）を創設</t>
  </si>
  <si>
    <t>地材地消推進のため、住宅建設等に対して「地域材活用住宅助成事業」を継続実施します</t>
  </si>
  <si>
    <t>H27年度実績
専用住宅　新築：４件、増改築３件、付帯施設　新築：４件、増改築１件
構造材107.35㎥　　内・外装材1,036.86㎡</t>
  </si>
  <si>
    <t>H28年度から薪ストーブ購入補助を追加</t>
  </si>
  <si>
    <t>地元スギ材の有効活用を積極的に進めるとともに、木質バイオマスエネルギーの推進に努めます</t>
  </si>
  <si>
    <t>・地域材活用住宅助成事業（事業番号9）を継続して実施
・中央公民館及びスポーツセンターへの木質バイオマスボイラー導入検討</t>
  </si>
  <si>
    <t>・地域材活用住宅助成はH28も継続
木質バイオマスボイラーはH28で実施設計、H29に導入を予定</t>
  </si>
  <si>
    <t>地域材の付加価値向上のため、ＣＬＴ（直交積層材）やＬＶＬ（単板積層材）の調査研究と活用検討をします</t>
  </si>
  <si>
    <t>Ｈ27年8月14日に設立された、「CLTで地方創生を実現する首長連合」に加盟し、情報収集活動を実施</t>
  </si>
  <si>
    <t>水源涵養や二酸化炭素の吸収源となる森林の保全のため「水源林造成事業」を実施します</t>
  </si>
  <si>
    <t>・元町地区
　除伐3.21ha、間伐2.14ha</t>
  </si>
  <si>
    <t>有害鳥獣被害防止対策をより推進するため、新たにハンター資格を取得する者へ必要経費の助成をします</t>
  </si>
  <si>
    <t>平成27年度実績
　ハンター資格　２名取得　助成金　712千円</t>
  </si>
  <si>
    <t>有害鳥獣被害防止のため電気柵設置や捕獲奨励金の上乗せ補助を実施するとともに、エゾシカ被害対策会議の活動を支援します</t>
  </si>
  <si>
    <t>・捕獲奨励金1,524千円、出動謝金324千円
・知内福島地域エゾシカ被害対策会議助成200千円</t>
  </si>
  <si>
    <t>Ⅰ地場産業の振興によるまちづくり</t>
  </si>
  <si>
    <t>漁家経営安定化のため、ワカメ・コンブの養殖施設の増設と加工品製造機械設備導入を支援します</t>
  </si>
  <si>
    <t>平成27年度事業内容（事業費 27,451千円）
　・養殖施設（打込アンカー一式）　30基、塩蔵ワカメ製造機器一式、附帯設備外</t>
  </si>
  <si>
    <t>単年度事業</t>
  </si>
  <si>
    <t>漁業担い手育成確保のため、新規就漁支援として青年就漁給付金事業を実施します</t>
  </si>
  <si>
    <t>知内町ものづくり産業振興条例を制定し、地域産業振興施策の推進に向け、行政・事業者・経済団体等が一体となって取り組む体制を整備
併せて、青年就漁給付金事業（経営開始型）を創設</t>
  </si>
  <si>
    <t>サケ定置網更新の支援をするとともに、さけ資源維持増大のため「さけ・ますふ化場河川水取水施設整備事業」を継続支援します</t>
  </si>
  <si>
    <t>平成27年度事業内容（事業費 110,322千円）
　・さけ・ますふ化場河川水取水施設整備、左岸側透水管、ポンプ設備　　　　　　　　　　　　　　　　　　　　
　・サケ定置網更新１ヶ統</t>
  </si>
  <si>
    <t>Ｈ26～27年度事業</t>
  </si>
  <si>
    <t>ホヤ・ナマコの事業化に向け種苗生産体制確立のための資源培養管理型漁業の振興を図ります</t>
  </si>
  <si>
    <t>資源培養管理型漁業試験事業助成（ナマコ試験礁効果調査、アワビ本養殖技術確立試験、ホヤ種苗の採苗試験並びに中間育成調査、タコ産卵礁効果調査）</t>
  </si>
  <si>
    <t>ウニ・アワビの種苗放流により、沿岸資源を増大し採貝漁業の推進を図ります</t>
  </si>
  <si>
    <t>沿岸資源増大対策事業助成（エゾバフンウニ人工種苗（20㎜） 150,000個　放流先：小谷石海域、エゾアワビ人工種苗（40㎜） 25,000個　放流先：小谷石海域）</t>
  </si>
  <si>
    <t>資源維持・増大を目指し継続実施</t>
  </si>
  <si>
    <t>「水産多面的機能発揮対策事業」で藻場保全や海域調査などの事業を実施します</t>
  </si>
  <si>
    <t xml:space="preserve"> 水産多面的機能発揮対策事業【藻場保全活動（ウニ密度管理、母藻の設置、海藻の投入、モニタリング調査）、漂流物・堆積物処理（海底清掃、モニタリング調査）</t>
  </si>
  <si>
    <t>水産物のブランド化や消費拡大事業を支援します</t>
  </si>
  <si>
    <t>水産物消費拡大助成事業
物産展の開催（しりうち大漁まつり）来場者　約1,000人、売上　1,611千円
料理講習会の開催（浜の母さんと語ろう会：東京都）</t>
  </si>
  <si>
    <t>料理講習会については、相互交流で実施（Ｈ27東京都、Ｈ28知内町）</t>
  </si>
  <si>
    <t>小谷石漁港越波対策事業の早期完成に向け要望活動を継続します</t>
  </si>
  <si>
    <t>総務企画</t>
  </si>
  <si>
    <t>渡島総合開発期成会や町単独要望活動を通じて国、道、関係省庁、関係国会議員に対し要望活動を継続展開しており、予算措置されている</t>
  </si>
  <si>
    <t>魚礁や増殖礁設置事業などの水産基盤整備の促進を引き続き要望します</t>
  </si>
  <si>
    <t>渡島総合開発期成会や町単独要望活動を通じて国、道、関係省庁、関係国会議員に対し要望活動を継続展開しており、予算措置されている</t>
  </si>
  <si>
    <t>町内企業等の新分野進出や新商品開発、企業・商品価値向上、人材育成など地域産業振興と新規起業等への新たな支援制度を創設します</t>
  </si>
  <si>
    <t>知内町ものづくり産業振興条例を制定し、地域産業振興施策の推進に向け、行政・事業者・経済団体等が一体となって取り組む体制を整備
　　■ものづくり産業研修・資格取得支援事業(職員雇用型)　
　　　　人材育成数：２件、総事業費：補助金額５５０千円　
　　■ものづくり産業研修・資格取得支援事業(担い手型)　
　　　　人材育成数：７件、総事業費：補助金額１,０９０千円
　　■ものづくり支援事業（新商品開発等支援事業）
　　　　事業数：３件、総事業費：補助金額１０,５８０千円　
　　■ものづくり支援事業（企業・商品価値向上等事業）
　　　　事業数：２件、総事業費：補助金額７８０千円　</t>
  </si>
  <si>
    <t>商業担い手育成確保のため新規就業支援事業による青年就業給付金事業を実施します</t>
  </si>
  <si>
    <t>知内町ものづくり産業振興条例を制定し、地域産業振興施策の推進に向け、行政・事業者・経済団体等が一体となって取り組む体制を整備
併せて、青年就業交付金事業（職員雇用型）を創設</t>
  </si>
  <si>
    <t>プレミアム商品券発行事業により地元商工業の振興と地元特産品のブランド化、販路拡大を支援します</t>
  </si>
  <si>
    <t>（H26繰越）地域活性化・地域住民生活活動支援交付金事業（地域消費喚起、生活支援型）
・消費喚起プレミアム商品券発行事業　10,489千円（商品券売上5,000円×4,700セット）
・ふるさと名物商品券発行事業　729千円（商品券売上10,000円×84セット、5,000円×93セット） 
・ふるさと名物商品サイト事業　1,087千円
　地域における購買力の増大と消費者の管外への流出防止対策や地域住民の生活支援対策として、プレミアム付商品券を発行し、地域住民の個人消費を高め、町内経済の好循環につながった</t>
  </si>
  <si>
    <t>プレミア商品券の発行だけではなく、農協・漁協・商工会等と連携し、地域への波及効果を高めるための事業展開の構築が求められる</t>
  </si>
  <si>
    <t>スポーツ合宿誘致をはじめ交流人口の拡大により、商業振興を図ります</t>
  </si>
  <si>
    <t>-</t>
  </si>
  <si>
    <t>H28.3.10知内町文化・スポーツ合宿誘致推進条例が成立。今後「合宿の里づくり」を目指した合宿受入の推進により、更なる民間施設の活用に伴い商業振興が期待される</t>
  </si>
  <si>
    <t>今後の事業利用の推進に向けた町内向け（旅館・民宿）に対するＰＲを推進する</t>
  </si>
  <si>
    <t>地域特性を活かした企業誘致活動を進めるため、立地企業に対する支援制度を拡充します</t>
  </si>
  <si>
    <t>知内町ものづくり産業振興条例を制定し、地域産業振興施策の推進に向け、行政・事業者・経済団体等が一体となって取り組む体制を整備</t>
  </si>
  <si>
    <t>商工業の振興</t>
  </si>
  <si>
    <t>新規高卒者等を採用する町内事業所への支援を引き続き実施します</t>
  </si>
  <si>
    <t>・新規高卒者等雇用奨励助成
　3事業者5名雇用に対し、助成金を支出（300千円5名＝1,500千円）</t>
  </si>
  <si>
    <t>「サマーカーニバル」や「カキニラまつり」などイベント事業を支援します</t>
  </si>
  <si>
    <t>・サマーカーニバルin知内実行委員会助成　2,000千円
・カキVSニラまつり実行委員会助成　1,350千円
　事業実施により、町外から多くの観光入込があり、町のＰＲが図られたとともに、町外からの消費増大につながった。また、イベントの企画検討から実施に至るまでの間、異業種青年間の交流が深められ、地域活性化を担う人材の育成に大きく寄与した。</t>
  </si>
  <si>
    <t>新幹線開業が目前に迫り、青函トンネル北海道側出入口をアピールするため、「物産館」のリニューアルにより「道の駅しりうち」の魅力度向上を図ります</t>
  </si>
  <si>
    <t>産業振興
総務企画</t>
  </si>
  <si>
    <t>・物産館大規模改修事業　27,586千円
　1階については、物販スペースの改修、トイレの洋式化、2階については、イス等備品配置による北海道新幹線の展望環境を整備し、観光客の受け入れ環境の向上が図られた
・道の駅展望塔（仮称）実施設計業務　4,752千円
　H28の道の駅展望塔（仮称）の完成により、更なる道の駅の魅力度向上を図る</t>
  </si>
  <si>
    <t>H28新幹線展望塔（仮称）の完成により、更なる道の駅の魅力度向上を図るため、観光協会等と連携したＰＲを推進する。</t>
  </si>
  <si>
    <t>町にある資源素材を活かし、町の活性化を図るため、来訪者にとって魅力が感じられるような交流拠点施設の整備をします</t>
  </si>
  <si>
    <t>・（H26繰越）地域活性化・地域住民生活等緊急支援交付金事業（地方創生先行型）「食」のスポット運営による新たな雇用創出事業　35,671千円
・「食」のスポット整備事業　9,444千円
　「知内かき」等を資源素材とし、H28.1かき小屋知内番屋の開業したことにより、町内外から多数の来客を受け入れ、町の活性化に寄与</t>
  </si>
  <si>
    <t>H28.4.25より指定管理者体制となる。今後、①夏から秋にかけての知内カキの無い期間の対応と②地元特産品販売に向けた対策など課題あり。</t>
  </si>
  <si>
    <t>「矢越山荘」を拠点に、小谷石地域の観光資源、人的資源を活かした自然体験活動や研修事業、交流事業を進め、地域の活性化と観光振興を図ります</t>
  </si>
  <si>
    <t>総務企画
産業振興</t>
  </si>
  <si>
    <t>－</t>
  </si>
  <si>
    <t>H27.5.23　矢越山荘オープニングセレモニー、祝賀会
H27.10.4　矢越山荘まつり（小谷石町内会主催）
H27.10.11　854クラフトホリディ（観光協会青年部主催）
H27.11.6　知内町の魅力大発見の旅昼食会場として山荘を利用
この外、低炭素地域づくり協議会や各種研修会、会議会場、教育大学函館校の小谷石振興に向けた活動拠点としての利用により地域の交流人口の拡大につながっている
※平成27根の延べ利用者　1,318人</t>
  </si>
  <si>
    <t>今後も矢越山荘を活用した各種の活動を支援</t>
  </si>
  <si>
    <t>観光協会と連携して、農林漁業体験など本町の資源素材を活かした体験プログラムを構築して体験観光の受け入れを進めます</t>
  </si>
  <si>
    <t>産業振興</t>
  </si>
  <si>
    <t>－</t>
  </si>
  <si>
    <t>・「低炭素・循環・自然共生」地域創生実現プラン策定事業委託業務
　　（知内町モデル地域創生プラン）
　「知内版体験教育型観光プログラム」によるエコツアープロジェクトにより、エコツアーの推進、プログラム開発及び推進体制づくりを推進
　また、森林の利活用の流れ（木材伐採・加工～燃料消費）をテーマに試行ツアー「知内町の魅力大発見の旅」（11/5～6：札幌発着、参加者26名）を実施</t>
  </si>
  <si>
    <t>今後、更なる体験プログラムの開発とツアーの運営体制づくりを推進する</t>
  </si>
  <si>
    <t>お試し暮らしや二地域居住などを積極的に進め、移住促進のための具体的な支援を検討します</t>
  </si>
  <si>
    <t>H27.6月　長野県夫婦、　7月　愛知県夫婦、8月　札幌市夫婦、8月大阪府３人が小谷石　お試し暮らし住宅を利用　　　　延べ　124人・日利用</t>
  </si>
  <si>
    <t>Ｂ</t>
  </si>
  <si>
    <t>小谷石地区や知内町の魅力の理解に繋がっているが移住に繋げるための課題がある（冬期居住への不安等）</t>
  </si>
  <si>
    <t>中学生までの医療費を無料とする子ども医療費助成とＢ型肝炎ワクチン・おたふく・ロタウイルス予防接種費用助成を継続します</t>
  </si>
  <si>
    <t>生活福祉</t>
  </si>
  <si>
    <t>感染症の蔓延予防及び重症化予防を図るため接種料金の助成を実施。実人員おたふく２８名、ロタウイルス２３名、Ｂ型肝炎２６名。Ｂ型肝炎は２８年１０月より定期接種へ。</t>
  </si>
  <si>
    <t>事業継続</t>
  </si>
  <si>
    <t>乳幼児を対象とする定期予防接種の接種勧奨をするとともに、一方、子宮頸がんワクチン接種は積極的な勧奨を控え、国の動向や情報の収集に努めます</t>
  </si>
  <si>
    <t>感染症の蔓延予防及び重症化予防を図るため接種料金を全て無料。全乳幼児および児童の接種ができている。子宮頸がんワクチンについては引き続き、積極的勧奨を控えている状態。</t>
  </si>
  <si>
    <t>５歳児健診をはじめ乳幼児健診の100㌫受診を目指します</t>
  </si>
  <si>
    <t>子どもの発育、発達の確認及び疾病、発達障害等の早期発見、早期対応により子どもの健全な育成を図るため実施。受診率：乳児健診９８．２％、１歳６か月児健診１００％、３歳児健診９４，１％、５歳児健診９７．４％。受診率が１００％に達していないが、来所、訪問等により全乳幼児の状態、状況は把握できている。</t>
  </si>
  <si>
    <t>湯の里・ハマナス・漁家団地空家居住促進事業で湯ノ里・涌元小学校児童同居世帯への家賃助成事業を実施します</t>
  </si>
  <si>
    <t>ハマナス団地６世帯の小学生同居世帯家賃の1/2を助成し、小学校児童数を確保</t>
  </si>
  <si>
    <t>障がいのある児童と保護者のための、療育と相談機能を持った活動拠点として「子ども発達支援事業」を実施します</t>
  </si>
  <si>
    <t>発達の遅れ及びその疑いのある乳幼児の療育、相談、更に保護者の相談機関の拠点として、平成２７年７月より就学前の乳幼児を対象に知内町こども発達支援センターとして事業開始。延べ１９９名の利用。関係機関と連携しながら幼児及び家族支援を実施している。</t>
  </si>
  <si>
    <t>事業継続。就学後の支援については要検討。</t>
  </si>
  <si>
    <t>子どもと保護者が交流を通じて子育ての情報交換ができる「地域子育て支援拠点事業」を実施します</t>
  </si>
  <si>
    <t>生活福祉
教育</t>
  </si>
  <si>
    <t>中央公民館児童室を「子育てサロン」として、平日９：００～１７：００開放。子ども同士、親子で楽しめるおもちゃなども完備。毎日子育て中の親子が利用している。週３日は保育士が育児相談等に対応している。２７年度は 413組延453名の利用。</t>
  </si>
  <si>
    <t>乳幼児を持つ親を対象に、小児科医による子育て講座を継続実施するとともに、育児相談、新生児訪問を随時実施します</t>
  </si>
  <si>
    <t>生活福祉</t>
  </si>
  <si>
    <t>育児相談は随時対応。新生児は全戸訪問を実施。年２回小児科医の相談会を開催し、１０組の親子が参加</t>
  </si>
  <si>
    <t>事業継続。小児科医の相談会については実施体制を検討。</t>
  </si>
  <si>
    <t>のびのび教室、離乳食教室、食育教室、すこやか教室など育児教室を開催するとともに、育児サークルの活動を支援します</t>
  </si>
  <si>
    <t>子育て支援事業として実施。のびのび教室月１回延２１７名、離乳食教室月１回延１１５名、食育教室年６回延９８名の参加。すこやか教室は個別発達相談として実施し、年２回４組の親子が利用。２７年末に新たな子育てサークルが誕生し、子育てサロンを拠点に週２回活動している。教育委員会と共同支援を実施</t>
  </si>
  <si>
    <t>学童保育施設「子ども交流センター」の開設により、知内小学校校区外児童の学童保育利用ができる体制を整えます</t>
  </si>
  <si>
    <t>就労等により保育に欠ける児童の学童保育を校区・学年を拡大して実施
入所児童数 ： 知小41名　(1年9名　２年13名　３年７名　４年１０名　５年２名）　　　　　　　　　　　　　　涌小7名 （１年4名、２年2名、5年1名）</t>
  </si>
  <si>
    <t>次年度も継続して実施</t>
  </si>
  <si>
    <t>湯の里保育所の湯ノ里小学校への移転により保育と教育の保小連携強化を図ります</t>
  </si>
  <si>
    <t>生活福祉
教育</t>
  </si>
  <si>
    <t>保育士と教員の情報交換がしやすくなり、幼児と小学生の交流も少しづつ深まっている。　　　　　　　保育所２４名　　小学生１３名</t>
  </si>
  <si>
    <t>異年齢の子供たちの交流活動を積み重ね、湯ノ里ゆめ学園・合同学芸会の実施</t>
  </si>
  <si>
    <t>保育料の保護者負担の軽減措置を継続します</t>
  </si>
  <si>
    <t>町独自の子育て支援対策として保育料の軽減を継続（国基準の4割～6割の軽減）
軽減額実績　計67名　10,088千円</t>
  </si>
  <si>
    <t>次年度も軽減を継続</t>
  </si>
  <si>
    <t>知内幼稚園の改築について検討をするとともに認定子ども園の開設について関係者との協議を継続します</t>
  </si>
  <si>
    <t>教育</t>
  </si>
  <si>
    <t>幼稚園の建替え時期については平成30年度～平成32年度を目途教育委員会で検討中
認定こども園開設については、新園舎開設と同時で関係機関と協議を重ねている。園児数の減により将来は、1園が望ましい。関係機関とは、ほぼ合意。今後早い時期に協議し、方向性を出したい。</t>
  </si>
  <si>
    <t>次年度協議を継続</t>
  </si>
  <si>
    <t>町民プールを活用した子ども水泳教室を開催するとともに、キッズ運動教室を継続開催します</t>
  </si>
  <si>
    <t>・わんぱく教室　３回開催　　延べ１６名参加
　３回の教室で泳げるようになった児童もおり、成果はあったと思われる
・親子de一緒のプール　親子１組３名参加　　水に対する恐怖心をなくすることを目的に実施
・キッズ運動教室　園児７４名参加　　鬼ごっこやボールを使った運動等をし、楽しみながら体力向上につながっている</t>
  </si>
  <si>
    <t>教室開催を継続</t>
  </si>
  <si>
    <t>子どもたちのスポーツ文化活動の支援を継続します</t>
  </si>
  <si>
    <t>文化・スポーツ振興事業による助成実績
スポーツ振興　21件、文化振興　1件</t>
  </si>
  <si>
    <t>今後は実情・実態等を考慮しながら、助成要項・基準の見直し検討</t>
  </si>
  <si>
    <t>中学生、高校生の海外研修事業を継続実施します</t>
  </si>
  <si>
    <t>H28.1.4～13　知内中学校生徒7名+引率1名　オーストラリア研修　4,454千円
H28.1.2～12　知内高校生徒6名+引率1名　オーストラリア研修　4,169千円</t>
  </si>
  <si>
    <t>平成28年度から事業を改変</t>
  </si>
  <si>
    <t>町内企業従業員の技術習得や資格取得支援などにより、人材の育成に努めます</t>
  </si>
  <si>
    <t>550
（再掲）</t>
  </si>
  <si>
    <t>知内町ものづくり産業振興条例を制定し、地域産業振興施策の推進に向け、行政・事業者・経済団体等が一体となって取り組む体制を整備
　■ものづくり産業研修・資格取得支援事業(職員雇用型)　
　　　人材育成数：２件、総事業費：補助金額５５０千円　</t>
  </si>
  <si>
    <t>農業･漁業の技能･技術習得のための研修支援により、担い手の育成に努めます</t>
  </si>
  <si>
    <t>1,090
（再掲）</t>
  </si>
  <si>
    <t>知内町ものづくり産業振興条例を制定し、地域産業振興施策の推進に向け、行政・事業者・経済団体等が一体となって取り組む体制を整備
　■ものづくり産業研修・資格取得支援事業(担い手型)　
　　　人材育成数：７件、総事業費：補助金額１,０９０千円　</t>
  </si>
  <si>
    <t>町内企業の新分野進出や規模拡大支援を実施し、雇用の創出拡大を図ります</t>
  </si>
  <si>
    <t>地域資源を活用した特産品や新商品開発と販売事業への支援により、雇用の創出を図ります</t>
  </si>
  <si>
    <t>11,360
（再掲）</t>
  </si>
  <si>
    <t>知内町ものづくり産業振興条例を制定し、地域産業振興施策の推進に向け、行政・事業者・経済団体等が一体となって取り組む体制を整備
　■ものづくり支援事業（新商品開発等支援事業）
　　　事業数：３件、総事業費：補助金額１０,５８０千円　
　■ものづくり支援事業（企業・商品価値向上等事業）
　　　事業数：２件、総事業費：補助金額７８０千円　</t>
  </si>
  <si>
    <t>町内への企業立地を支援し、雇用の創出を図ります</t>
  </si>
  <si>
    <t>新規高卒者等雇用奨励助成制度を継続実施し、町内事業所への若者雇用を支援します</t>
  </si>
  <si>
    <t>事業番号29番で整理</t>
  </si>
  <si>
    <t>町道整備と橋梁長寿命化の計画的実施、また、生活道路の整備助成を継続するとともに、防犯灯整備に努めます</t>
  </si>
  <si>
    <t>建設水道
総務企画</t>
  </si>
  <si>
    <t>股瀬橋補修調査設計委託（4,493千円）、新知内橋補修調査委託（7,992千円）、フキリ橋外補修工事（11,448千円）、橋梁点検委託（4,428千円）、
防犯灯新設23基・LED化19基（2,159千円）</t>
  </si>
  <si>
    <t>橋梁長寿命化－今後とも計画的に実施
町道整備－町内会要望等、地域の要望を受けながら計画的に実施</t>
  </si>
  <si>
    <t>公営住宅長寿命化計画により、設備改修などを実施します</t>
  </si>
  <si>
    <t>建設水道</t>
  </si>
  <si>
    <t>アカシア団地個別改善事業（6,567千円）、サクラ団地解体工事（3,121千円）</t>
  </si>
  <si>
    <t>長寿命化計画に基づき、今後も継続的に実施</t>
  </si>
  <si>
    <t>福祉除雪サービスや屋根の雪下し助成事業の継続と総合的な雪対策事業を積極的に進めます</t>
  </si>
  <si>
    <t>除雪サービス事業(独居老人世帯等)　　42世帯　延べ1,354回
高齢者等屋根雪下ろし助成事業　利用実績なし</t>
  </si>
  <si>
    <t>水道配水管更新事業を継続実施するとともに、知内町クリーンセンターの設備更新を実施します</t>
  </si>
  <si>
    <t>知内町クリーンセンター電気設備更新工事（8,300千円）、浄水場電気計装設備更新工事（17,388千円）、配水管更新工事（25,229千円）</t>
  </si>
  <si>
    <t>計画的、効率的に更新を実施</t>
  </si>
  <si>
    <t>消防水利確保のため防火水槽や消火栓など消防水利を整備します</t>
  </si>
  <si>
    <t>防火水槽新設1基（森越－8,748千円）
消火栓更新4基（涌元谷地、湯の里、元町、渡島知内－3,791千円）</t>
  </si>
  <si>
    <t>消防署と連携しながら新設、更新を実施</t>
  </si>
  <si>
    <t>住宅の耐震診断と耐震改修に対する助成を継続します</t>
  </si>
  <si>
    <t>建設水道</t>
  </si>
  <si>
    <t>耐震診断、耐震改修共に助成実績はゼロ。</t>
  </si>
  <si>
    <t>Ｂ</t>
  </si>
  <si>
    <t>来年度以降,制度は継続するが、予算は補正対応か</t>
  </si>
  <si>
    <t>総合的な防災訓練を継続して実施します</t>
  </si>
  <si>
    <t>各町内会で防災対策会議を設立し、自主的に防災訓練を実施中。これまでに７町内会で防災訓練を実施。</t>
  </si>
  <si>
    <t>防災対策会議未設立の町内会に対し、連携しながら設立を図る。</t>
  </si>
  <si>
    <t>下水道と浄化槽の普及促進を図ります</t>
  </si>
  <si>
    <t>浄化槽設置費補助金（2,190千円）、浄化槽利用促進補助金（5千円）、下水道利用促進補助金（143千円）</t>
  </si>
  <si>
    <t>継続して普及促進に務める</t>
  </si>
  <si>
    <t>中央公民館・スポーツセンターの耐震改修工事を実施します</t>
  </si>
  <si>
    <t>教育
建設水道</t>
  </si>
  <si>
    <t>スポーツセンター耐震改修工事（43,643千円）
スポーツセンター耐震改修工事監理業務委託（2,635千円）</t>
  </si>
  <si>
    <t>中の川河川改修、森越川河口整備や砂防、高波対策事業の促進を引き続き要望します</t>
  </si>
  <si>
    <t>渡島総合開発期成会や町単独要望活動を通じて国、道、関係省庁、関係国会議員に対し要望活動を継続展開している</t>
  </si>
  <si>
    <t>定住自立圏の広域連携によるドクターヘリの共同運航に参画します</t>
  </si>
  <si>
    <t>道南ドクターヘリは、平成27年2月16日より運航を開始
平成２７年度当町の運航実績は、６件</t>
  </si>
  <si>
    <t>Ⅳ生き生きと活力あふれるまちづくり</t>
  </si>
  <si>
    <t>国民健康保険会計の運営安定化のため、特定健診の受診勧奨や医療費の適正化対策を進めます</t>
  </si>
  <si>
    <t>生活習慣病等の予防、早期発見、早期治療による医療費抑制を図るため、特定健診、がん検診、および保健指導を実施
集団検診年7日間、個別健診は通年で実施（特定健診受診率３６．９％）</t>
  </si>
  <si>
    <t>28年度特定健診受診率
目標５５％</t>
  </si>
  <si>
    <t>第６期介護保険事業計画に基づき、介護保険事業の充実を図ります</t>
  </si>
  <si>
    <t>第６期介護保険事業計画に基づく、「医療」「介護」「介護予防」「生活支援」「住まい」のサービスを充実する</t>
  </si>
  <si>
    <t>住民健（検）診や各種予防接種の助成を継続するとともに、脳検診や高齢者肺炎球菌ワクチン助成事業の受診・接種勧奨を進.めます</t>
  </si>
  <si>
    <t>予防接種料金（インフルエンザ、肺炎球菌）および検診料金の助成
助成範囲を６５歳以上まで拡大（平成２６年度７０歳以上）</t>
  </si>
  <si>
    <t>助成継続</t>
  </si>
  <si>
    <t>介護予防事業「いきいきサロン」の開催支援や地域ボランティアの養成支援を継続します</t>
  </si>
  <si>
    <t>高齢者の閉じこもり予防及び地域ボランティアの養成を目的に「いきいきサロン」を町内９カ所で開催
延べ回数59回、延べ参加人数1,566名(対象者：1,019名、ボランティア547名)</t>
  </si>
  <si>
    <t>認知症対応型共同生活介護施設(グループホーム)整備について検討をします</t>
  </si>
  <si>
    <t>認知症の方及びその家族の方が、安心して生活できるよう認知症対応型共同生活介護施設(グループホーム)整備について検討</t>
  </si>
  <si>
    <t>町民の健康保持増進のため、冬期間も利用できる克雪型多目的体育館の建設を検討します</t>
  </si>
  <si>
    <t>教育
総務企画</t>
  </si>
  <si>
    <t>スポーツ交流の現状や施設のイメージ、４町広域での取り組みの可能性や整備により期待される効果等に関する検討を実施</t>
  </si>
  <si>
    <t>住民参加の町政実現のため｢まちづくり懇談会｣や「ふれあい懇話会」を引き続き開催します</t>
  </si>
  <si>
    <t>まちづくり懇談会―平成27年10月に11町内会で実施。出席者延べ164名
ふれあい懇話会―平成28年１月に７町内会で実施。出席者延べ206名
まちづくり移動町長室－平成27年10月５日、平成28年１月20日に実施（子育て世代の方々）</t>
  </si>
  <si>
    <t>今後も継続して開催</t>
  </si>
  <si>
    <t>「団体・グループ」との意見交換会を実施し、町民の参加と協働によるまちづくりを進めます</t>
  </si>
  <si>
    <t>今後のまちづくりに向け、農協・漁協・商工会・観光協会・建設協会・信知会等各団体の青年部との懇談会を開催し、若い世代の意見を聴取</t>
  </si>
  <si>
    <t>交通安全運動や地域安全運動を住民総ぐるみ運動として展開します</t>
  </si>
  <si>
    <t>年間を通じての交通安全運動（春・夏・秋・冬）を中心に、各種の街頭啓発や旗の波運動、広報紙・防災行政無線による啓発など、各関係機関並びに各団体の協力を得ながら事業を実施</t>
  </si>
  <si>
    <t>まちづくり総合計画の策定にあたり、町民や産業団体・組織・福祉団体等幅広い皆様からのご意見やご要望の計画反映に努めます</t>
  </si>
  <si>
    <t>事業番号75番に記載</t>
  </si>
  <si>
    <t>他地域との交流事業の推進</t>
  </si>
  <si>
    <t>矢越山荘を活用して、体験観光や交流事業を積極的に推進します</t>
  </si>
  <si>
    <t>事業番号33番に記載</t>
  </si>
  <si>
    <t>物産館（道の駅）の施設改修を実施し、道の駅の魅力度向上を図ります</t>
  </si>
  <si>
    <t>事業番号31番に記載</t>
  </si>
  <si>
    <t>町内の既存施設を活用して、特産品販売などの交流拠点施設整備をします</t>
  </si>
  <si>
    <t>事業番号32番で整理</t>
  </si>
  <si>
    <t>体験農園へ積極的に体験受け入れを進め、他地域との交流促進を図ります</t>
  </si>
  <si>
    <t>・体験農園管理業務委託外　680千円
　観光協会と連携してトマト収穫体験ハウスにおいて収穫体験を受入
　7月25日から9月30日までの間、受入人数は12団体122人</t>
  </si>
  <si>
    <t>収穫体験の受入人数増に向けて、町内外に対し積極的なＰＲを実施する。</t>
  </si>
  <si>
    <t>友好町である今別町との各団体の交流事業を引き続き支援します</t>
  </si>
  <si>
    <t>H27.6.14　友好町締結25周年記念式典祝賀会（今別町開催）に38名が出席
H27.7.17　今別町とのゲートボール交流（今別町会場）　知内町20名　今別町16名が参加
H27.11.5　老人クラブ交流（知内町会場）　知内町34名　今別町　30名が参加
カキニラ祭りに今別町から出店、今別秋祭りに町長、議長や各団体長が出席</t>
  </si>
  <si>
    <t>交流を継続</t>
  </si>
  <si>
    <t>町民プールをはじめ各スポーツ施設を活用してのスポーツ人口の拡大を図ります</t>
  </si>
  <si>
    <t>町民プールについては、平成27年5月17日オープンし、7,178名の利用があった。
その他スポーツ施設の利用状況については、ｽﾎﾟｰﾂｾﾝﾀｰ 31,230人、
第１町民体育館 1,360人、第２町民体育館 4,869人、第２町民ﾌﾟｰﾙ 136人、
ｽｷｰ場 41,167人、野球場 10,138人、ﾃﾆｽｺｰﾄ 1,297人</t>
  </si>
  <si>
    <t>今後も各施設の一層の有効活用を図りスポーツ人口を拡大</t>
  </si>
  <si>
    <t>渡島西部四町や函館市を中心とした「定住自立圏」構想の中で合宿誘致を進めるとともに、合宿受入れ宿泊事業者に対する助成制度を検討します</t>
  </si>
  <si>
    <t>総務企画
教育</t>
  </si>
  <si>
    <t>雪解けが早い地域特性を活かし、野球、陸上競技（大学）等の春の合宿を誘致（Ｈ27：34団体・392名）
青少年交流センター宿泊者との均衡を図るため、宿泊料金一部助成制度について検討中
定住自立圏で渡島広域連携による合宿誘致を事業に盛り込むことて協議中</t>
  </si>
  <si>
    <t>スポーツ合宿の里づくりを進めるため、克雪型多目的体育館の整備と、町営スキー場への圧雪車導入に向けて具体的検討を進めます</t>
  </si>
  <si>
    <t>多目的体育館については、スポーツ交流の現状や施設のイメージ、整備により期待される効果等に関する検討を実施、圧雪車については、検討の結果、平成２７年度はリース事業で導入し、平成２８年度購入予定</t>
  </si>
  <si>
    <t>Ⅵ地域特性を活かしたまちづくり</t>
  </si>
  <si>
    <t>地域高規格道路「松前半島道路」の整備に向け、松前半島道路建設促進期成会での要請活動に参加します</t>
  </si>
  <si>
    <t>渡島総合開発期成会や町単独要望活動を通じて国、道、関係省庁、関係国会議員に対し要望活動を継続</t>
  </si>
  <si>
    <t>平成28年度から松前半島道路道路建設促進期成会としての新たな要望活動を展開</t>
  </si>
  <si>
    <t>渡島総合開発期成会と連携を図り、関係機関に対して要請活動を継続します</t>
  </si>
  <si>
    <t>H27.6.24　北海道関係機関組織
H27.6.25　国関係機関組織、国会議員　へ要請活動を実施　　（町長、議長）</t>
  </si>
  <si>
    <t>今後あらゆる機会を捉え知内町退避線ターミナル活用の可能性をアピール</t>
  </si>
  <si>
    <t>重内頭首工に設置の魚道と親水広場を活用し、子どもたちが自然に親しむための事業を実施します</t>
  </si>
  <si>
    <t>H27.7.26　午前―鮎釣り大会（20名参加）　午後―清流鮎祭り（30名参加）
H27.7.31　重内頭首工と魚道の観察会　（35名参加）</t>
  </si>
  <si>
    <t>施設の有効活用を推進</t>
  </si>
  <si>
    <t>天然アユが棲める知内川の復元と知内川の自然に親しむ事業活動に対して支援をします</t>
  </si>
  <si>
    <t>ふるさと創生事業補助金により「知内川の清流を守る会」による鮎稚魚放流活動を支援</t>
  </si>
  <si>
    <t>鮎資源の増大に向け今後も支援を継続</t>
  </si>
  <si>
    <t>知内川の総合的な環境改善に向け関係機関に対する要望活動を継続実施します</t>
  </si>
  <si>
    <t>総務企画
建設水道</t>
  </si>
  <si>
    <t>（道費
　10,000）</t>
  </si>
  <si>
    <t>新知内橋付近の河畔林の整理や中洲の除去に向け北海道に対し要望活動を実施し、北海道事業で対策を実施</t>
  </si>
  <si>
    <t>早期の対策実施に向け要望活動を強化</t>
  </si>
  <si>
    <t>重点的な地域総合振興対策</t>
  </si>
  <si>
    <t>矢越山荘を活用して、小谷石活性化のための地域活動を支援します</t>
  </si>
  <si>
    <t>物産館改修をはじめ道の駅周辺整備や青函トンネル北海道側出入口への展望テラス整備など、湯の里地区の振興事業を実施します</t>
  </si>
  <si>
    <t>湯の里団地・ハマナス団地・漁家団地空家に対する小学生同居世帯家賃助成制度の実施により、団地の恒常的な空家の解消対策と小学校児童の確保対策を講じます</t>
  </si>
  <si>
    <t>事業番号39番に記載</t>
  </si>
  <si>
    <t>木質バイオマスエネルギーの活用をするとともに、利用促進を図ります</t>
  </si>
  <si>
    <t>低炭素・循環・自然共生地域創生実現プランを策定し、木質バイオマスエネルギーの利用を推進</t>
  </si>
  <si>
    <t>公民館、スポーツセンターでの木質エネルギー活用を推進</t>
  </si>
  <si>
    <t>潮流発電やメガソーラー発電の候補地としての優位性を積極的にＰＲします</t>
  </si>
  <si>
    <t>メガソーラ―発電の立地に向け、予定事業者と協議を継続</t>
  </si>
  <si>
    <t>メガソーラ発電平成28年度に立地決定</t>
  </si>
  <si>
    <t>公共施設総合管理計画を策定し、公共施設の長寿命化と維持管理の適正化を図ります</t>
  </si>
  <si>
    <t>公共施設総合管理計画策定支援業務委託事業で、公共施設の将来の維持管理費をシミュレーションしながら今後の施設整備、維持管理に関する基本方針を策定</t>
  </si>
  <si>
    <t>計画に即した施設の維持管理を推進</t>
  </si>
  <si>
    <t>公有財産の適正管理と新地方公会計制度に対応するため公有財産台帳の整備をします</t>
  </si>
  <si>
    <t>平成２９年度までの新地方公会計制度移行に向け、財務書類の作成に必要な情報を備えた補助簿として固定資産台帳の整備により財務情報の明確化、より効率的な行政運営を推進する。</t>
  </si>
  <si>
    <t>今後資産台帳を適切に管理</t>
  </si>
  <si>
    <t>各種行政システムを運用し、事務改善と事務効率化を図ります</t>
  </si>
  <si>
    <t>財務会計システムの導入・本格稼働により、会計事務の効率化（出納簿・内訳簿・振込依頼・振込通知等）・適正化及びコスト縮減が図られた。</t>
  </si>
  <si>
    <t>平成２９年度までに、従来の会計処理に併せ、公会計制度に向けシステム改修が必要</t>
  </si>
  <si>
    <t>平成30年度　知内町行政評価実施報告一覧表</t>
  </si>
  <si>
    <t>大
分類</t>
  </si>
  <si>
    <t>中
分類</t>
  </si>
  <si>
    <t>連番</t>
  </si>
  <si>
    <t>H30
決算額</t>
  </si>
  <si>
    <t>H30の実績・成果</t>
  </si>
  <si>
    <t>確定評価</t>
  </si>
  <si>
    <t>Ⅰ-1</t>
  </si>
  <si>
    <t>①  地域産業担い手センターの活用とあわせ新規就農希望者や体験希望者の受入体制の構築を図ります。</t>
  </si>
  <si>
    <t>短期農業体験３名受入、先進地事例調査、広報啓発活動等</t>
  </si>
  <si>
    <t>② 生産性向上と省力化のため農機具等の導入を推進します。</t>
  </si>
  <si>
    <t>温風器（27台）、除雪機4台、ニラ移植機16台</t>
  </si>
  <si>
    <t>③ 国営農地造成地未利用地の再整備事業を進めるとともに、国営土地改良事業の完了に向けた手続きを開始します。</t>
  </si>
  <si>
    <t>農地造成地再整備　区画拡大　3.92ha　湧水処理3,800m　除礫18.79ha</t>
  </si>
  <si>
    <t>Ｈ３０で事業完了</t>
  </si>
  <si>
    <t>④ 野菜集出荷貯蔵施設再編に伴うニラ共選料の農家負担の軽減を図ります。</t>
  </si>
  <si>
    <t>ニラ共選利用料　農家共同調整包装施設利用料助成金</t>
  </si>
  <si>
    <t>Ｈ４０まで継続実施</t>
  </si>
  <si>
    <t>⑤ ものづくり産業振興事業や担い手養成講座により、担い手人材育成を図ります。</t>
  </si>
  <si>
    <t>講座・研修会を通じて、将来中心経営体になり得る後継者の意識高揚を図った。</t>
  </si>
  <si>
    <t>今後も担い手人材の育成に努める</t>
  </si>
  <si>
    <t>⑥  農地の多面的機能を維持保全するための、地域活動組織に支援をします。</t>
  </si>
  <si>
    <t>Ｒ５まで継続実施</t>
  </si>
  <si>
    <t>⑦ 「重内地区」及び「重内第二地区」用水路等整備事業の受益者負担の軽減を図ります。</t>
  </si>
  <si>
    <t>農業競争力基盤強化特別対策事業の活用により受益者負担の軽減対策を実施。
　重内地区　暗渠排水26.4ha　重内第二地区　暗渠排水24.0ha
　事業費　Ｈ30年度分　重内地区4,333千円　重内第２地区3,796千円</t>
  </si>
  <si>
    <t>Ｈ３０重内地区完了
Ｒ１重内第２地区完了
Ｒ１第３元町地区開始</t>
  </si>
  <si>
    <t>①森林資源保全のため間伐等の「町有林整備事業」を実施するとともに、民有林における造林や除間伐など森林整備に対し、町独自の上乗せ補助を継続実施します。</t>
  </si>
  <si>
    <t>・町有林整備事業（34,625千円）
  植栽（3.16ha）、下刈り（21.83ha）、間伐（16.32ha）、皆伐（5.20ha）
・町上乗せ補助（1,008千円）
  植栽（2.20ha）、下刈り（5.93ha）、間伐（7.00ha）</t>
  </si>
  <si>
    <t>②地域材の有効利用を促進するため、住宅建設等に対して「地域材活用住宅助成事業」を継続実施します。</t>
  </si>
  <si>
    <t>専用住宅　新築：2件、増改築：10件、付帯施設　新築：5件、増改築：6件
構造材61㎥　　内外装材2045㎡</t>
  </si>
  <si>
    <t>継続実施について要検討</t>
  </si>
  <si>
    <t>③ 有害鳥獣被害防止のため、捕獲奨励金の上乗せ補助や、エゾシカ被害対策会議の活動支援とともに、新たにハンター資格を取得する者へ必要経費の助成をします。</t>
  </si>
  <si>
    <t>・捕獲奨励金3,333千円、出動謝金416千円【町費以外】
・知内福島地域エゾシカ被害対策会議助成200千円【町費以外】
ハンター資格　1名取得　346千円</t>
  </si>
  <si>
    <t>④ 水源涵養や二酸化炭素の吸収源となる森林の保全のため「水源林造成事業」を実施します。</t>
  </si>
  <si>
    <t>元町地区　除伐7.82ha</t>
  </si>
  <si>
    <t>⑤ 林業就業者の確保のため、関係機関と連携しながら育成強化に努め、支援体制の構築や支援策について検討します。</t>
  </si>
  <si>
    <t>知内町地域産業担い手確保推進協議会を設立し、加盟している関係機関が連携して担い手確保に努めている</t>
  </si>
  <si>
    <t>① 漁業の経営の安定化と生産性の向上に資する、機器導入に係る助成制度を継続実施します。</t>
  </si>
  <si>
    <t>知内町漁業競争力強化型機器等導入事業補助金
※国の「競争力強化型機器等導入緊急対策事業」の採択要件を満たし
　不採択となった事業を対象
　平成２９年度：１件（２件取り下げ、平成３０年度に申請予定）
　平成３０年度：４名（１件取り下げ、平成３１年度に申請予定）</t>
  </si>
  <si>
    <t>国はＲ元年度で終了（町も同様の要綱）
国が延長する場合は、町補助も延長の考え
申請希望漁業者の待機多数のため</t>
  </si>
  <si>
    <t>② ものづくり産業振興事業により漁業担い手育成確保のため、新規就漁支援給付金事業を継続実施します。</t>
  </si>
  <si>
    <t>事業実施も対象者なし
※1）町ウェブサイトや移住フェア（札幌等）でＰＲ実施</t>
  </si>
  <si>
    <t>今後も担い手人材の確保に努める</t>
  </si>
  <si>
    <t>③ 資源培養管理型漁業の振興によりホヤ・ナマコの種苗生産体制確立と事業化を図るとともに、ウニ・アワビの沿岸資源増大のため種苗放流を継続し、採貝漁業の推進を図ります。</t>
  </si>
  <si>
    <t>資源培養管理型漁業試験事業助成
ナマコ試験礁効果調査、アワビ本養殖技術確立試験、ホヤ種苗の採苗試験並びに中間育成調査、タコ産卵礁効果調査</t>
  </si>
  <si>
    <t>試験結果を検証しつつ今後も栽培漁業の推進を図る</t>
  </si>
  <si>
    <t>④ 養殖漁業生産向上のため、老朽化が著しい養殖ブロック係留環改善整備事業を支援します。</t>
  </si>
  <si>
    <t>地域づくり総合交付金事業
既存養殖施設（ｺﾝｸﾘﾌﾞﾛｯｸ、（22mm⇒33mmに変更）
　平成２９年度：18基　吊環36個、綱36本
　平成３０年度：40基　吊環80個、綱80本</t>
  </si>
  <si>
    <t>全体計画　平成２９年度～令和３年度
継続実施</t>
  </si>
  <si>
    <t>⑤ 水産物のブランド化や消費拡大事業を支援します。</t>
  </si>
  <si>
    <t>水産物消費拡大助成事業
物産展の開催（しりうち大漁まつり）来場者　約2,500人、売上　2,300千円</t>
  </si>
  <si>
    <t>⑥ カキ・ホタテ生産基地として中の川漁港の衛生管理対策と防災力強化に向け天蓋施設の整備（水産生産基盤整備事業）を継続実施します。</t>
  </si>
  <si>
    <t>北海道水産生産基盤整備事業（就業環境改善事業）に対する負担金補助
　平成２９年度：実施設計
平成３０年度：天蓋施設の基礎工
令和元年度：天蓋施設の本体工</t>
  </si>
  <si>
    <t>実施計画　～令和５年度
継続実施</t>
  </si>
  <si>
    <t>⑦ 水産種苗生産施設の再編整備を支援し、コンブ・ワカメの種苗を安定的に生産できる環境や、クロソイ中間育成の体制を整備して、生産者の所得向上を図ります。</t>
  </si>
  <si>
    <t>水産種苗生産施設　鉄筋平屋建　1棟　346.5㎡
コンブ・ワカメ種苗、クロソイ中間育成施設
設計・監理、工事請負</t>
  </si>
  <si>
    <t>施設完成</t>
  </si>
  <si>
    <t>① ものづくり産業振興事業により、町内企業等の「新分野進出」や「新商品開発」「企業・商品価値向上」「人材育成」など地域産業振興と新規起業等への支援とともに、商業担い手育成確保のため新規就業支援給付金事業を継続実施します。</t>
  </si>
  <si>
    <t>ものづくり産業振興事業を活用し、人材育成３件　550千円、
ものづくり２件　660千円が実施された</t>
  </si>
  <si>
    <t>令和元年度より、ものづくり支援事業の補助額等の見直しを実施</t>
  </si>
  <si>
    <t>② ものづくり産業振興事業により、町外からの立地企業に対する支援制度を継続実施します。</t>
  </si>
  <si>
    <t>ものづくり産業振興事業に準じた取扱いとして、生活協同組合コープさっぽろの進出が図られた</t>
  </si>
  <si>
    <t>今後も企業誘致の推進に努める</t>
  </si>
  <si>
    <t>③ 商工振興を図るため、従来の商工振興指導事業助成に加え、町内商業のにぎわい創出事業に支援を継続します。</t>
  </si>
  <si>
    <t>知内商工会に対する助成により、地域商工業者の経営安定と地域振興への貢献が図られた
・商工振興指導事業助成7,285千円</t>
  </si>
  <si>
    <t>A</t>
  </si>
  <si>
    <t>④ 文化・スポーツ合宿誘致をはじめ交流人口の拡大により、商業振興を図ります。</t>
  </si>
  <si>
    <t>知内町文化・スポーツ合宿誘致推進条例により事業を推進。
今後「合宿の里づくり」を目指した合宿受入の推進により、更なる民間施設の活用に伴い商業振興が期待される。</t>
  </si>
  <si>
    <t>今後の事業利用の推進に向けた町内向け（旅館・民宿）に対するＰＲを推進・強化する</t>
  </si>
  <si>
    <t>⑤ 「サマーカーニバル」や「カキニラまつり」などイベント事業を支援します。</t>
  </si>
  <si>
    <t>サマーカーニバル5,300千円、カキVSニラまつり1,300千円
財源は道補助金（電源立地地域対策交付金）
事業実施により、町外から多くの観光入込があり、町のＰＲが図られたとともに、町外からの消費増大につながった。また、イベントの企画検討から実施に至るまでの間、異業種青年間の交流が深められ、地域活性化を担う人材の育成に大きく寄与した。</t>
  </si>
  <si>
    <t>継続して支援</t>
  </si>
  <si>
    <t>① ものづくり産業振興事業により、既存企業の育成、体質強化や起業、新分野進出などを推進し、雇用の創出を図ります。</t>
  </si>
  <si>
    <t>ものづくり産業振興事業を活用し、青年就業交付金（職員雇用型）　
12件　16,200千円が実施された</t>
  </si>
  <si>
    <t>今後も雇用の創出に努める</t>
  </si>
  <si>
    <t>② 町の特性（光ファイバー網、北海道新幹線、高規格道路）を活かした企業誘致活動を実施します。</t>
  </si>
  <si>
    <t>まちづくり</t>
  </si>
  <si>
    <t>企業立地優遇施策や移住促進関連施策を町ウェブサイトにおいてＰＲ</t>
  </si>
  <si>
    <t>ＰＲ方法や内容の充実を検討</t>
  </si>
  <si>
    <t>③ 町と関係機関の連携による無料職業紹介事業を継続実施します</t>
  </si>
  <si>
    <t>H29.10.1開設
H31.3月末現在　求人登録4件　求職登録3件</t>
  </si>
  <si>
    <t>引き続き、町内各事業者からの求人登録、町民からの求職登録を推進</t>
  </si>
  <si>
    <t>④ 新規高卒者等を採用する町内事業所への支援を継続します。</t>
  </si>
  <si>
    <t>・新規高卒者等雇用奨励助成
　3事業者3名の雇用に対し、助成金を支出（300千円×3名＝900千円）</t>
  </si>
  <si>
    <t>支援結果を検証しつつ事業のあり方について検討を進める</t>
  </si>
  <si>
    <t>⑤ 外国人技能実習生の受入に対する支援制度を創設します。</t>
  </si>
  <si>
    <t>H30.4月制度創設
H31.3月末現在　4事業者　15名登録</t>
  </si>
  <si>
    <t>支援結果を検証しつつ事業のあり方について検討を進める</t>
  </si>
  <si>
    <t>Ⅰ-2</t>
  </si>
  <si>
    <t>① 道路交通の安全性、信頼性確保のため橋梁長寿命化事業を継続して実施し、　昨年着工した町道重内上雷線改良舗装工事は本年度の完成に向け工事を着実に実施します。また、生活道路の整備助成を引き続き実施するとともに高齢者、交通弱者の生活利便性向上を図るため実証運行を重ねてきたデマンドバスは本格導入に向け協議を進めます。</t>
  </si>
  <si>
    <t>建設水道
まちづくり</t>
  </si>
  <si>
    <t>・橋梁長寿命化では計画に基づき、新知内橋補修(25,250)股瀬橋補修(12,236)の2橋完了、新規に向上雷橋に着手、補修調査設計(12,528)補修工事(13,284)を実施
・町道整備においては、重内上雷線の完成、改良工事(39,852)舗装工事(28,650)、ミヂの沢線においてはJRTTの受託事業として、安全対策として付替工事の実施、設計(1,101)ミヂの沢線付替(17,809)を実施
・生活道路の整備助成については、制度のピーアールを実施</t>
  </si>
  <si>
    <t>・橋梁については、2回目点検と長寿命化計画の見直しにより、計画的な修繕に努める
・町道についても、老朽化に計画的に対処すると共に生活道路の整備に努める</t>
  </si>
  <si>
    <t>② 「安全」「安心」な水道水を将来にわたって「安定的」に供給できるよう、災害に強い施設に更新して参ります。また、持続可能な水道事業であり続けるために効率的、合理的な水道事業経営に努めます。</t>
  </si>
  <si>
    <t>・更新時期を迎えた浄水場の電気計装設備等を計画的に進め、更新浄水場電気計装設備更新(16,848)浄水場電気設備更新(583)を実施
・漏水対策等として、老朽化した配水管の更新事業として、国道228号線元町配水管更新(10,584)、JRTTの受託事業として、国道228号線湯の里配水管布設替設計(3,553)を実施</t>
  </si>
  <si>
    <t>老朽化設備計画的更新に努め、水道水の安定的な供給と事業経営の安定化に努める</t>
  </si>
  <si>
    <t>③ 下水道、浄化槽の普及促進のため助成事業を継続して実施するとともに、安心な施設運営のため下水道施設を効率的に更新します。</t>
  </si>
  <si>
    <t>・各施設の更新に伴い計画策定と更新を実施、公共下水道全体計画・事業計画変更委託(5,314)マンホールポンプ所非常用通報装置更新(5,238)農集排水施設機能診断・最適整備構想策定(5,670)浄化槽整備8基(8,600)</t>
  </si>
  <si>
    <t>ストックマネジメント計画策定により、計画的な施設の更新と事業経営の安定化に努める</t>
  </si>
  <si>
    <t>④ 本年１２月に予定するメガソーラー発電の稼動に向け、工事の円滑な進捗に協力するとともに、森林資源を活用した木質バイオマスエネルギーの熱利用を継続し、街路灯や中央公民館照明のLED化等を進めて「低炭素地域づくり」を積極的に推進します。</t>
  </si>
  <si>
    <t>まちづくり
総務企画</t>
  </si>
  <si>
    <t>メガソーラはＲ元年８月に発電を開始し、8月29日に竣工式が開催された。街路灯はすべてＬＥＤ化し、排出２酸化炭素の削減（Ｈ29　229ｔ⇒Ｈ31想定　53ｔ）につながっており低炭素地域づくりを推進している　（決算額はリース料　4か月分）</t>
  </si>
  <si>
    <t>今後　中央公民館照明のＬＥＤ化を進める必要がある</t>
  </si>
  <si>
    <t>⑤ 町営住宅の効率的な更新を行い、町営住宅需要に的確に対応できるよう、長寿命化計画の見直しを行います。また快適な町営住宅で暮らせるよう設備の改修を継続して実施します。</t>
  </si>
  <si>
    <t>・今後5か年の公営住宅長寿命化計画策定(3,240)を策定し、修繕計画の見直しを実施
・快適な住宅を目指し整備更新等を実施、湯の里団地個別改善(13,176)あけぼの団地共用部非常用照明更新(3,920)湯の里団地解体(4,752)</t>
  </si>
  <si>
    <t>長寿命化計画の見直しにより、計画的に公営住宅改修に努める。</t>
  </si>
  <si>
    <t>⑥ 「松前半島道路」の整備促進に向けた要請活動を強化します。</t>
  </si>
  <si>
    <t>① 高齢者がより安心して暮らせる地域をつくるため、ＩＣＴを活用したタブレット型情報端末等に関する導入計画を策定し、平成３１年度以降の本格導入に向けた体制を整備します。</t>
  </si>
  <si>
    <t>・導入計画策定のため、時期防災行政無線戸別受信機導入に関するアンケート調査を実施（きらく町内会）</t>
  </si>
  <si>
    <t>導入の準備を進める</t>
  </si>
  <si>
    <t>② 高齢者等の除雪サービス・屋根雪下ろし事業等を継続実施し、安心して暮らせるまちづくりを推進します。</t>
  </si>
  <si>
    <t>・除雪サービス事業(独居老人世帯等)　　49世帯　延べ1,358回
・高齢者等屋根雪下ろし助成事業　1件</t>
  </si>
  <si>
    <t>Ⅰ-3</t>
  </si>
  <si>
    <t>③ 福祉灯油購入費助成の拡充など低所得者への支援を継続実施します。</t>
  </si>
  <si>
    <t>・低所得世帯の冬期間の経済的負担を軽減するため社会福祉協議会への委託及び福祉委員との連携により実施
　高齢者世帯214件・障害者世帯18件・ひとり親世帯19件　計251件へ助成　</t>
  </si>
  <si>
    <t>④ 高齢者等の見守り体制の充実を図ります。</t>
  </si>
  <si>
    <t>・社会福祉協議会による介護安否確認　対象者17名　延べ1,446回
・民生委員による独居老人宅訪問　831回</t>
  </si>
  <si>
    <t>独居老人等の孤独死対策が必要</t>
  </si>
  <si>
    <t>⑤ 消火栓の更新等を計画的に進め、消防力の強化を図ります。</t>
  </si>
  <si>
    <t>総務企画</t>
  </si>
  <si>
    <t>消火栓　更新２基　1,588千円、　新設２基　2,365千円</t>
  </si>
  <si>
    <t>緊急性・必要性の検証を実施しつつ、今後も計画的に更新していく</t>
  </si>
  <si>
    <t>⑥ 自主防災組織等による防災訓練等を支援します。</t>
  </si>
  <si>
    <t>１２地区で防災訓練実施</t>
  </si>
  <si>
    <t>災害対策本部における防災訓練の充実を図るとともに、各地区の防災訓練を継続して支援</t>
  </si>
  <si>
    <t>⑦ 中の川、森越川、山栗川、外記川、股瀬川の河川改修工事、砂防工事の早期完成、さらには中の川地区の海岸侵食対策、高波対策について国・道をはじめとする関係機関へ要望します。</t>
  </si>
  <si>
    <t>渡島総合開発期成会や町単独要望活動を通じて国、道、関係省庁、関係国会議員に対し要望活動を実施。</t>
  </si>
  <si>
    <t>① 認知症高齢者及び家族を支えるため、「認知症サポーター」養成を継続実施するとともに、支援体制を充実します。</t>
  </si>
  <si>
    <t>・認知症サポーター養成講座　２回　延べ８４人参加　
　（毎年数地区ずつ実施、Ｈ30年度で全ての町内会に対し講座実施）　
・認知症カフェ　６回　延べ１５人参加
・認知症に関する相談　９件　　　認知症初期集中支援チーム設置
・脳☆体キラッと教室　１２回　延べ208人参加
　（身体機能向上プログラムも実施）</t>
  </si>
  <si>
    <t>軽度認知機能障害（ＭＣＩ）の相談が増えているので、ＭＣＩ対策を充実させるべき</t>
  </si>
  <si>
    <t>② 在宅中の高齢者等の緊急時への迅速・円滑な対応に向け、要援護世帯に緊急通報情報「緊急連絡シート」を配付整備します。</t>
  </si>
  <si>
    <t>・70歳以上　独居又は高齢者のみの世帯に配布　582人
　消防、病院との連携がとりやすくなった</t>
  </si>
  <si>
    <t>Ⅰ-3</t>
  </si>
  <si>
    <t>③ 介護予防を健康づくりと連続的・一体的に行い、健康寿命の延伸を図ります。</t>
  </si>
  <si>
    <t>・介護の要因分析、医療分析結果を包括、健康推進係と共有し、普及啓発
転倒予防教室　36回　延べ252人、　エンカサイズ教室　12回　延べ205人
水中運動教室　6回延べ34人、　脳☆体キラッと教室　12回　延べ208人
介護予防講演会　１回　39人　地域みらい大学　5回延べ46人　
みらい大学健康相談　6回延べ144人</t>
  </si>
  <si>
    <t>④ 第七期介護保険事業計画では、平成３２年４月開設に向けて高齢者認知症グループホームの整備を盛り込み、また、介護予防・日常生活支援総合事業など介護保険事業の充実に取組んで参ります。</t>
  </si>
  <si>
    <t>・認知症グループホーム（社会福祉法人）令和２年４月開設予定
・介護予防・日常生活支援事業について
　現行相当サービス（3月実績）・・・通所型31件、訪問型32件
　短期集中予防サービス（サービスＣ）・・・・通所型15回延べ149人　
　　　　　　　　　　　　　　　　　　　　　　　　　　　訪問型8回延べ17人</t>
  </si>
  <si>
    <t>短時間サービス、基準緩和型サービス（サービスＡ）を社協で実施できないか協議。
住民主体サービス（サービスＢ）の創設へ向けて社協と協議</t>
  </si>
  <si>
    <t>⑤ 老人クラブ活動の支援や健康づくり・交流の場の提供に努めます。</t>
  </si>
  <si>
    <t>・老人クラブ活動助成事業　1,392千円（全13クラブ）　　　　　　　　　　　　　　　　　　　　　　　　　　　　　　
・シルバースポーツ大会、ふれあい農園等　　町・老ク共催で実施</t>
  </si>
  <si>
    <t>これまでの取組みを継続するとともに、高齢者と若者の交流の場の創設を検討する</t>
  </si>
  <si>
    <t>⑥ 障がい者住宅改修助成事業の継続実施など障がい者福祉の充実を図るとともに、関係機関との連携のもと雇用の場の確保に努めます。</t>
  </si>
  <si>
    <t>・障害者総合支援法に基づき、障害者の日常生活及び社会生活の総合的な支援を図るため実施
・福祉サービス利用者50名（入所32名・在宅18名）106,008千円　　　　　　　　　　・在宅利用者については保健師及び社協と連携を取りながら支援
・障害者雇用は現在ＦＤセンターにおいて30名、今後も増加の見込み　　　　　　　・障害者住宅改修助成事業実績1件164千円</t>
  </si>
  <si>
    <t>⑦ 住民健（検）診や各種予防接種の助成を継続するとともに、受診・接種勧奨を進めます。</t>
  </si>
  <si>
    <t>・各種健（検）診料金の助成（生活習慣病健診　165人、国保特定健診　345人、各種がん検診　延1,698人、その他の検診　273人）　:　生活習慣病健診　1,110千円、国保特定健診　1,935千円、　各種がん検診7,043千円、その他の検診　1,403千円　　
・予防接種料金の助成（インフルエンザ　 1,390人、高齢者肺炎球菌　51人）:インフル　3,113千円、肺炎球菌　357千円</t>
  </si>
  <si>
    <t>継続実施
※後期高齢者健診、高齢者肺炎球菌について実施体制を見直し</t>
  </si>
  <si>
    <t>⑧ シニア世代が積極的に社会参加できるよう、介護予防サポーター及びボランティア養成講座を継続実施するとともに、ボランティア活動や就労の場の創設について検討します。</t>
  </si>
  <si>
    <t>・介護予防サポーター及びボランティア養成講座を継続実施
　実施回数8回延べ84人参加
・ボランティア活動の場・・・いきいきサロン、シニア有償ボランティアの会（４地区）、福祉ボランティアの会</t>
  </si>
  <si>
    <t>ボランティアの活躍の場を増やすためには、事務局を担う社協との連携が不可欠のため、住民主体サービスの創設、充実に向け継続して取り組む</t>
  </si>
  <si>
    <t>① スポーツによる町民の健康づくりのため、町民プールをはじめ各スポーツ施設を活用した運動教室を実施します。</t>
  </si>
  <si>
    <t>教育委員会</t>
  </si>
  <si>
    <t>・文化エキスパート事業講師謝金：135千円（テニス10回、バスケット35回）
・運動教室等講師謝金：552千円（幼児青少年教室：56回　延べ803名）
　　　　　　　　　　　　　　　　　　　　（成人高齢者教室：34回　延べ317名）
・スポーツ実技講習謝金：150千円（高校野球交流大会実技指導）</t>
  </si>
  <si>
    <t>運動やスポーツを通じた各種運動体験の他、生涯スポーツの推進に向け継続開催する</t>
  </si>
  <si>
    <t>② 「チャレンジデー2018」の実施や「すこやかロード」を活用した、町民の皆スポーツに向けた取組みを進め、元気なまちづくりを推進します。</t>
  </si>
  <si>
    <t>教育委員会</t>
  </si>
  <si>
    <t>・チャレンジデー実行委員会補助金120千円、笹川スポーツ財団補助金230千円
　(イベント参加者2,513名、参加率56％、島根県海士町に勝利)
・すこやかロード活用事業：実施回数3回、延べ44名参加</t>
  </si>
  <si>
    <t>健康づくりや生涯スポーツの推進の他、町民間交流を図るため継続開催する</t>
  </si>
  <si>
    <t>③ 学校と連携した地域学習組織づくりと学習の場づくりに努めるとともに、学びを通じた住民主体の地域づくりに努めます。</t>
  </si>
  <si>
    <t>学校・家庭・地域が連携協力し放課後等において、学校教室等を活用して子供たちの安全・安心な活動場所を確保し、学習や各種体験・交流活動の場所を提供した。（知小　39日、湯小　175日、涌小　30日）</t>
  </si>
  <si>
    <t>④ 町立知内高校の教育内容の充実とキャリアアップのため、2年生全員の海外研修や海外短期留学事業を継続実施するとともに、国内全域から選ばれる学校づくりに取組み、西南渡島拠点校としての信頼性の向上に努めます。また、女子生徒の学区外就学生等を受け入れる女子寮の建設について検討を進めます。</t>
  </si>
  <si>
    <t>・地域創生学習の推進
・海外研修旅行（町からの助成額）　6,918千円（生徒52名・引率6名）
・海外短期海外留学2,483千円（生徒3名）</t>
  </si>
  <si>
    <t>地域創生学習の充実を図りつつ、海外研修旅行及び海外短期留学については効果を検証し、あり方を検討。
女子寮建設については可能な限り一般家庭や民間事業者の協力のもと環境を整備する。</t>
  </si>
  <si>
    <t>⑤ 「コミュニティ・スクール」を中核とした、地域ぐるみの学校づくりを推進します。</t>
  </si>
  <si>
    <t>幼稚園・小学校・中学校・高等学校全ての学校でコミュニティ・スクールが導入され、学校運営協議会を開催することができた。導入により、学校（園）の組織体制づくりや具体的改善が進み、特色ある学校（園）づくりや、地域との連携が深まった。</t>
  </si>
  <si>
    <t>コミュニティー・スクール連絡会議を開催し、先進事例を学ぶと共に、相互の連携と情報交換を通じて、成果や課題の共有を図っていく</t>
  </si>
  <si>
    <t>① 中央公民館や郷土資料館での、各種教室・講座の充実を図り、町民の主体的な学習活動を支援するとともに、町民の読書環境の充実にも努めます。</t>
  </si>
  <si>
    <t>年間を通して「公民館講座」及び「ミュージアム・パル」や「知内学のすすめ」を開講し、学習機会の提供を図った。読書活動の推進については、図書室ボランティアによる活動が活発に行われ、町民文化祭等各種事業へ協力。</t>
  </si>
  <si>
    <t>講座を継続実施しながら、参加者の声を聴き内容の充実に努める</t>
  </si>
  <si>
    <t>② 郷土資料や過去の映像など、有形無形の貴重な文化財資料を整理活用しての郷土史学習を開催するとともに、郷土資料館の改築について検討します。</t>
  </si>
  <si>
    <t>夜間の展示室で事業を行うなど、資料の違った見せ方・捉え方ができないか試行した。分野の整理をしながら収蔵庫の再整理を行った</t>
  </si>
  <si>
    <t>収蔵量に対応した資料の収納と分類。また、公開を可能にするデータベースの作成</t>
  </si>
  <si>
    <t>Ⅰ-4</t>
  </si>
  <si>
    <t>① ふるさと創生事業により、各種団体が自主的に実施する研修活動や地域づくり活動を支援します。</t>
  </si>
  <si>
    <t>・新規起業等支援事業：2事業　926千円
・町が企画し実施する事業：3事業　1,283千円</t>
  </si>
  <si>
    <t>① まちづくり懇談会、ふれあい懇話会を継続開催します。</t>
  </si>
  <si>
    <t>・まちづくり懇談会～H30年10～11月　12町内会で実施　出席者283人
　※ふれあい懇話会未開催</t>
  </si>
  <si>
    <t>② まちづくり移動町長室を継続開催します。</t>
  </si>
  <si>
    <t>・開催希望なし</t>
  </si>
  <si>
    <t>③ 異業種青年団体や子育て世代の方々との意見交換・懇談会を継続とて開催します。</t>
  </si>
  <si>
    <t>・今後のまちづくりに向け、農協・漁協・商工会・観光協会・建設協会・信知会等各団体の青年部との懇談会を開催し、若い世代の意見を聴取するとともに、子育て世代との意見交換を実施</t>
  </si>
  <si>
    <t>④ 町内会が自主的に行うコミュティ活動を支援します。</t>
  </si>
  <si>
    <t>３町内会が実施した備品等整備に対し７割を支援</t>
  </si>
  <si>
    <t>① 職員による不祥事の再発防止に向け法令遵守と服務規律の徹底を図ります。</t>
  </si>
  <si>
    <t>平成30年度は職員の懲戒処分事案なし</t>
  </si>
  <si>
    <t>今後、一層の法令遵守と服務規律の徹底に努める</t>
  </si>
  <si>
    <t>② 情報セキュリティ対策を強化します。</t>
  </si>
  <si>
    <t>自治体情報セキュリティ強化対策事業によりネットワークのセキュリティを強化</t>
  </si>
  <si>
    <t>③ 行政資源の効果的運用を図るため、新地方公会計制度に基づく財務書類を公表します。</t>
  </si>
  <si>
    <t>公会計制度に基づく財務書類を業務委託により作成したが、公表に至っていない</t>
  </si>
  <si>
    <t>準備が整い次第、早急に公表を行う</t>
  </si>
  <si>
    <t>④ 職員の資質向上・意識改革を図るとともに、職員の人事評価を実施します。</t>
  </si>
  <si>
    <t>人事評価は未実施である</t>
  </si>
  <si>
    <t>Ｒ元から人事評価を導入</t>
  </si>
  <si>
    <t>⑤ 公共施設等総合管理計画に基づき、施設の適正な維持管理に努めます。</t>
  </si>
  <si>
    <t>総務企画
建設水道</t>
  </si>
  <si>
    <t>個別計画策定に向けて、計画策定施設の選定と庁舎内合意形成を実施</t>
  </si>
  <si>
    <t>令和元年に修繕施設及び箇所と修繕順位・費用の照査を行い、個別計画の策定を行う</t>
  </si>
  <si>
    <t>⑥ 町ウェブサイト等の効果的な運用により、迅速で的確な行政情報の発信に努めます。</t>
  </si>
  <si>
    <t>平成29年5月から町公式ツイッターを開設し、迅速な発信に努めている
（フォロワーは現在260名）</t>
  </si>
  <si>
    <t>Ⅱ</t>
  </si>
  <si>
    <t>① 首都圏をはじめ道内主要都市で定住・移住フェアを開催し、移住促進を積極的に推進します。</t>
  </si>
  <si>
    <t>各地での定住・移住フェア等を通じて4組9名の移住につながった
　4/21～22　    つながるフェスタ（函館市）
　6/30～7/1　  みなみ北海道つながるフェスタ（札幌市）
　10/27～28　  しりうちフェアin函館（函館市）
　11/3～4　　しりうちフェアin札幌（札幌市）</t>
  </si>
  <si>
    <t>② 元町定住団地に整備したセミオーダー住宅のモデル住宅を活用して、町への移住を促進します。</t>
  </si>
  <si>
    <t>２世帯の承認（令和元年度着工）</t>
  </si>
  <si>
    <t>令和元年度より受付中止</t>
  </si>
  <si>
    <t>③ 移住・定住・福祉・買い物・交通等多岐にわたる移住等情報需要に対し、一元的な情報提供・相談サービス体制を展開し円滑な移住等の受入を推進します。</t>
  </si>
  <si>
    <t>ワンストップ窓口を構築させ、関係する係と連携を図り、短期移住・就業体験を実施</t>
  </si>
  <si>
    <t>④ 空家対策については、移住や定住の促進に向け空家の利活用に対する支援制度や、特定空家の除却に対する支援制度を創設し、総合的な空き家対策を推進します。</t>
  </si>
  <si>
    <r>
      <t>・H30.4　知内町空家等支援制度を広報誌にて周知
　　　</t>
    </r>
    <r>
      <rPr>
        <sz val="10"/>
        <color indexed="8"/>
        <rFont val="ＭＳ Ｐゴシック"/>
        <family val="3"/>
      </rPr>
      <t xml:space="preserve">　 </t>
    </r>
    <r>
      <rPr>
        <sz val="11"/>
        <color indexed="8"/>
        <rFont val="ＭＳ Ｐゴシック"/>
        <family val="3"/>
      </rPr>
      <t>　知内町空家等支援制度の受付開始（除却支援：6件）
・H30.7　災害時における連絡体制の構築（関係機関共有）
・H30.11  空き家相談会の参加（札幌市）相談件数：1件
・北海道空き家バンクへの登録の促進（登録件数：4件　内マッチング2件）
【決算内訳】
　委員報酬：22千円、旅費・費用弁償：116千円、除却支援：1,880千円</t>
    </r>
  </si>
  <si>
    <t>継続実施に向け、制度内容の検証と必要に応じて改正の検討も進める</t>
  </si>
  <si>
    <t>Ⅲ</t>
  </si>
  <si>
    <t>① メガソーラー建設地周辺に植樹等を行うとともに、物産館、新幹線展望塔との連動と、農村活性化センターの新たな活用など、道の駅周辺のゾーン整備による交流人口の増大を図ります。</t>
  </si>
  <si>
    <t>新幹線展望塔にイルミネーションを設置し、町内外からの誘客を図った</t>
  </si>
  <si>
    <t>更なる交流人口の拡大に向けて、継続して実施</t>
  </si>
  <si>
    <t>② 町にある地域資源を活かした新たな観光マネジメント機能を備えた組織体（日本版DMO）を設立し、観光地域づくりを推進します。</t>
  </si>
  <si>
    <t>・知内町観光地域づくり推進事業助成金12,026千円
　一般社団法人しりうち観光推進機構をH30.4.2に設立
　観光地域づくりのかじ取り役として、観光メニュー振興事業、
　プロモーション事業、土産等開発事業、広域連携事業などを実施</t>
  </si>
  <si>
    <t>③ 町の特産品開発を積極的に支援するとともに、「物産館」や「かき小屋知内番屋」等を活用して、町の特産品のPRと商品販売を促進します。</t>
  </si>
  <si>
    <t>産業振興
まちづくり</t>
  </si>
  <si>
    <t>「食のスポット」管理運営事業3,500千円
　（株）K.A.M rich foodsによる指定管理で運営。カキやニラなどの特産品を中心とした食による本町のＰＲを通じ、交流人口の拡大に努めた。</t>
  </si>
  <si>
    <t>④ 「かき小屋知内番屋」が昨年度より実施している、新名物「牡蠣飯弁当」の積極的なＰＲを通じて、知内かき海峡育ちなど地域特産品の高付加価値化とブランド力向上を図ります。</t>
  </si>
  <si>
    <t>町の新名物として全国で「牡蠣飯弁当」のＰＲを図る
札幌市、東京都等への催事出店料1,619千円
打合せ旅費、催事参加旅費446千円、需用費117千円</t>
  </si>
  <si>
    <t>⑤ 観光パンフレットや町のウェブサイト等を活用し、観光PR体制を強化するとともに、町を紹介しているサイト間の連携強化を図ります。</t>
  </si>
  <si>
    <t>産業振興
総務企画</t>
  </si>
  <si>
    <t>H29に作成した観光パンフレットにより、PR活動を実施した。
町ウェブサイトの随時更新により、町内外へ広く情報を発信した。</t>
  </si>
  <si>
    <t>継続して実施</t>
  </si>
  <si>
    <t>⑥ 「矢越山荘」を拠点に、小谷石地域の観光資源、人的資源を活かした自然体験活動や研修事業、交流事業を推進し、地域の活性化と観光振興を図ります。</t>
  </si>
  <si>
    <t>まちづくり
産業振興</t>
  </si>
  <si>
    <t>・H30.10.21　矢越わくわく体験まつり（知内観光協会青年部主催）
その他、矢越山荘見学、各種事業、災害避難などで利用。
延べ利用者数1,497名、知内町観光協会管理委託：1535千円</t>
  </si>
  <si>
    <t>今後も矢越山荘を活用した各種の活動を支援するほか、高齢者利用を促進する事業なども検討</t>
  </si>
  <si>
    <t>⑦ 豊かな自然環境などの地域資源を最大限に活用した「知内版体験教育型観光プログラム」開発と、ツアーの継続実施により地域活性化と交流人口の増大に努めます。</t>
  </si>
  <si>
    <t>まちづくり
産業振興</t>
  </si>
  <si>
    <t>しりうち観光推進機構における「しりうちトマトファーム事業」の実施
体験農園として観光客の誘客により交流人口の増大が図られたほか、町内園児・児童の体験教育にも活用された</t>
  </si>
  <si>
    <t>① 各種スポーツ大会の開催誘致・スポーツ合宿による町の活性化を目指し、渡島総合振興局、渡島西部近隣町と連携を図りながらスポーツ合宿共同誘致の体制づくりを図ります。</t>
  </si>
  <si>
    <t>渡島西部四町スポーツ合宿誘致協議会発足、Ｈ30年度より高校野球交流知内大会をモデル事業とし西部四町の連携を図る（参加校：17校（道・東北地区）、試合数45試合、参加選手延べ2,111名）</t>
  </si>
  <si>
    <t>渡島振興局、渡島西部四町と連携し体制づくりを図るとともに、スポーツコミッションとしての組織発展を検討する</t>
  </si>
  <si>
    <t>② 各種スポーツ大会の開催誘致・スポーツ合宿を通じたスポーツ交流を一層推進するため、渡島総合振興局等と連携の下、モデル事業の推進とスポーツ交流人口拡大に向けた多目的体育館の整備について継続して検討するとともに、スポーツ交流人口の拡大に向けた調査研究委託事業の報告書に基づき、各関係団体や町内会への説明会を実施します。</t>
  </si>
  <si>
    <t>渡島西部四町スポーツ合宿誘致協議会と連携し、高校野球交流知内大会をモデル事業とし行うとともに、スポーツ大会やスポーツ合宿の誘致、スポーツ交流の推進を図ってきたが、多目的体育館の整備計画、及び各関係団体や町内会への説明会は実施せず</t>
  </si>
  <si>
    <t>西部四町スポーツ合宿誘致協議会との連携による合宿誘致を継続、なお、多目的体育館の整備に関する検討は廃止</t>
  </si>
  <si>
    <t>③ スポーツ等合宿を積極的に進めるため、合宿を行う団体に対する助成制度を継続実施します。</t>
  </si>
  <si>
    <t>町内民宿等に宿泊する合宿利用者への補助事業として運用
（助成利用団体数7団体　助成宿泊延597名（道内外の高校生・大学生））</t>
  </si>
  <si>
    <t>継続し合宿誘致を進め地域の活性化を図る</t>
  </si>
  <si>
    <t>④ 各団体との連携により、各種文化・スポーツ交流事業を実施して、交流人口の増加を目指します。</t>
  </si>
  <si>
    <t>本町体育協会及びスポーツ少年団本部との連携の他、渡島管内体育協会・渡島西部四町との連携により各種スポーツ事業を開催（スポーツレクリエーション野球大会、チャレンジカップソフトバレーボール大会外）</t>
  </si>
  <si>
    <t>継続連携を図り、交流人口の拡大を図る</t>
  </si>
  <si>
    <t>⑤ ふるさと創生補助事業で町民が自主的に行う各種の交流活動を支援します。</t>
  </si>
  <si>
    <t>交流事業：4事業　240千円</t>
  </si>
  <si>
    <t>⑥ 友好町である今別町との交流活動を支援します。</t>
  </si>
  <si>
    <t>まちづくり
総務企画</t>
  </si>
  <si>
    <t>ふるさと創生事業で知内小学校と今別小学校との相互交流を継続しているほか、カキニラ祭りや今別秋祭り等のイベントを通じて相互交流を実施
　・H29.6.19　　今別町にて知内小学生対象の学校間交流事業の実施
　　　　　　　　　参加人数：27名
　・H30.10.19　今別町にて老人クラブ会員の交流会の開催
　　　　　　　　　参加人数：21名
　・H30.11.11　今別町にてママさんバレーボール大会及び交流会の参加
　　　　　　　　　参加人数：11名</t>
  </si>
  <si>
    <t>交流を継続　Ｒ２年度は友好町締結から30周年</t>
  </si>
  <si>
    <t>Ⅳ</t>
  </si>
  <si>
    <t>①町内産業青年団体等による婚活イベントの開催を支援するとともに、結婚相談体制の構築を目指します。</t>
  </si>
  <si>
    <t>産業振興
まちづくり</t>
  </si>
  <si>
    <r>
      <t>・H30.8.24　　婚活に関する事前セミナーの開催
・H30.9.2</t>
    </r>
    <r>
      <rPr>
        <sz val="9"/>
        <color indexed="8"/>
        <rFont val="ＭＳ Ｐゴシック"/>
        <family val="3"/>
      </rPr>
      <t>　</t>
    </r>
    <r>
      <rPr>
        <sz val="11"/>
        <color indexed="8"/>
        <rFont val="ＭＳ Ｐゴシック"/>
        <family val="3"/>
      </rPr>
      <t>　　婚活イベントの開催
・5組のカップルが成立、2組がイベントを通じて結婚
※実行委員会にて知内町ふるさと創生事業及び北海道地域づくり総合交付金を活用し実施</t>
    </r>
  </si>
  <si>
    <t>継続実施に向けて、結婚を促進する取り組みに関して、青年団体等と協議を進める</t>
  </si>
  <si>
    <t>②妊婦健診助成や通院費助成を継続実施します。また、育児安心事業（育児支援、相談、精神的フォロー）として、産後１ヶ月以内に全戸訪問を実施するとともに、乳幼児健診をはじめ５歳児健診100％受診を目指します。</t>
  </si>
  <si>
    <t>・妊婦一般健康診査（１人当たり14回　延198人）、超音波検査（１人当たり6回　延100人）、産婦健康診査（１人当たり１～２回　延16人）：1,550千円
・通院費助成（上限16回　延221回）：412千円
・こんにちは赤ちゃん訪問：14件　100％実施　　23千円
・乳幼児健診：受診率　乳児98.3％、１歳6か月児100％、3歳児87.5％、5歳児96.4％　　745千円</t>
  </si>
  <si>
    <t>継続実施
妊産婦安心出産支援事業の拡充（出産準備に要した宿泊費を助成　1人につき上限5泊　1泊5,000円）</t>
  </si>
  <si>
    <t>③乳幼児を持つ親を対象に、小児科医による子育て講座を実施します。また乳幼児を対象とする定期予防接種の接種勧奨をするとともに、接種費用を町で全額負担します。子宮頸がんワクチン接種は、国の動向や情報の収集に努めます。</t>
  </si>
  <si>
    <t>・子育て講演会を知内小学校PTA研修会と共同実施：講師　はるこどもクリニック　小児科医　56人出席　　50千円
・定期予防接種料金　全額助成：小児定期予防接種　延548人4,792千円　
・子宮頸がんワクチン接種　0人</t>
  </si>
  <si>
    <t>④新生児聴覚検査助成や不妊・不育治療助成制度を新たに創設します。</t>
  </si>
  <si>
    <t>・新生児聴覚検査費用助成　9人　43千円
・不妊・不育治療助成　利用なし</t>
  </si>
  <si>
    <t>⑤子どもの遊び場や遊具を整備し、安全に安心して子育てができる環境づくりに努めます。</t>
  </si>
  <si>
    <t>子育て世代の要請を受けて、平成２８年度に大型遊具等を設置し、幼児・児童の遊び場と体力づくり、各種体験活動の創出を図った。</t>
  </si>
  <si>
    <t>安全安心な遊び場とし、継続的な管理を行う</t>
  </si>
  <si>
    <t>⑥子どもと保護者が交流を通じて子育ての情報交換ができる「子育てサロン」や「育児サークル支援」を実施します。</t>
  </si>
  <si>
    <t>０歳から幼稚園・保育園等への入所前の幼児と保護者が気軽に交流を楽しめる場所の提供及び子育てサロンの実施。利用日数134日　利用者1,077人（幼児580人・大人497人）</t>
  </si>
  <si>
    <t>⑦中学生までの医療費を無料とする子ども医療費助成制度を高校生まで拡大するとともに、インフルエンザ・おたふく・ロタウイルス等任意予防接種費用助成を継続します。</t>
  </si>
  <si>
    <t>・子ども医療費助成事業　13,092千円
・インフルエンザ　高校生まで全額助成　延640人　2,240千円
・おたふく　15人、ロタウイルス　延47人、成人風しん　6人　　481千円</t>
  </si>
  <si>
    <t>⑧フッ化物洗口、フッ素塗布を継続実施し、虫歯保有率の低下を目指します。</t>
  </si>
  <si>
    <t>・フッ化物洗口：年中・年長児、小学校児童対象
・フッ素塗布：３歳半以下を対象に保健センター４回、保育園・保育所２回実施
・歯科検診：保育所（園）、幼稚園、小学校、中学校　年１回実施
・虫歯保有率：１歳６か月児健診　0％、３歳児健診　9.5％</t>
  </si>
  <si>
    <t>⑨子ども発達支援センターの充実を図ります。</t>
  </si>
  <si>
    <t>・発達の遅れ又はその疑いのある乳幼児・家族への療育、相談支援
・子ども発達支援センター　延47人、個別療育相談　延9人</t>
  </si>
  <si>
    <t>⑩保育料の保護者負担の軽減措置を実施するとともに、保護者のニーズに対応した延長保育、一時預かり保育を継続し、幼稚園における預かり保育事業を拡大実施します。</t>
  </si>
  <si>
    <t>・町独自の子育て支援対策として保育料の軽減を継続
　（国基準の4割～6割の軽減）　軽減額実績　計80名　12,525千円</t>
  </si>
  <si>
    <t>⑪知内幼稚園の平成３２年度新園舎開設に向けた設計に着手するとともに、幼保連携型の認定子ども園の開設について引き続き検討して参ります。</t>
  </si>
  <si>
    <t>生活福祉
教育委員会</t>
  </si>
  <si>
    <t>知内幼稚園新園舎開園に向け、幼稚園整備検討委員会での協議を経て、基本設計、実施設計及び地形測量・道路設計を実施、着工までの準備を整えた</t>
  </si>
  <si>
    <t>民間保育園との合併による幼保連携型認定こども園建設に向け合意形成を図り、早期の開園に向け準備を進める</t>
  </si>
  <si>
    <t>⑫学童保育事業を継続実施するとともに一層の充実を図ります。</t>
  </si>
  <si>
    <t>就労等により保育に欠ける児童の学童保育を校区・学年を拡大して実施
入所数 ： 知小58名　(1年11名　2年17名　3年12名　4年13名　5年5名）
　　　　　　涌小8名 （１年1名　2年1名、3年4名　　5年3名）</t>
  </si>
  <si>
    <t>⑬湯の里・ハマナス・漁家団地空家居住促進事業で湯ノ里・涌元小学校児童同居世帯への家賃助成事業を継続実施します。</t>
  </si>
  <si>
    <t>湯ノ里・涌元小児童の維持確保のため、湯ノ里・ハマナス・漁家団地小学生同居世帯へ家賃1/2助成を実施　　8世帯：1,066千円</t>
  </si>
  <si>
    <t>Ｈ３０年度にて事業廃止</t>
  </si>
  <si>
    <t>平成29年度　知内町行政評価実施報告一覧表</t>
  </si>
  <si>
    <t>小
分類</t>
  </si>
  <si>
    <r>
      <t>H29</t>
    </r>
    <r>
      <rPr>
        <sz val="11"/>
        <rFont val="ＭＳ Ｐゴシック"/>
        <family val="3"/>
      </rPr>
      <t xml:space="preserve">
決算額</t>
    </r>
  </si>
  <si>
    <t>H29の実績・成果</t>
  </si>
  <si>
    <t>一次
評価</t>
  </si>
  <si>
    <t>① 担い手研修施設の整備とあわせ研修用ハウスを整備し新規就農希望者受入体制の構築を図ります。</t>
  </si>
  <si>
    <t>産業</t>
  </si>
  <si>
    <t>短期農業体験２名受入、先進地事例調査、広報啓発活動等</t>
  </si>
  <si>
    <t>② 生産性向上と省力化のためのハウスや農機具等の導入を推進します。</t>
  </si>
  <si>
    <t>ニラハウス資材（104棟分）、自動換気装置（104棟分）、袴剥ぎ機19台、直播田植機1台</t>
  </si>
  <si>
    <t>産地パワーアップ事業によりＨ２８～２９で実施</t>
  </si>
  <si>
    <t>③ 国営農地造成地未利用地の再整備事業を進めるとともに、国営土地改良事業の農家負担軽減対策を図ります。</t>
  </si>
  <si>
    <t>農地造成地再整備　区画拡大　12.36ha　湧水処理3,200m　除礫11.19ha</t>
  </si>
  <si>
    <t>⑤ ものづくり産業振興事業や担い手養成講座により担い手人材育成を図ります。</t>
  </si>
  <si>
    <t>⑥ 農地の多面的機能を維持保全するための、地域活動組織に支援をします。</t>
  </si>
  <si>
    <t>多面的機能支払地域活動組織の活動を通じて、農業者ネットワークによる地域農業維持や農地荒廃の未然防止が図られた。</t>
  </si>
  <si>
    <t>⑦ 重内地区及び重内第二地区用水路等整備事業の受益者負担の軽減を図ります。</t>
  </si>
  <si>
    <t>農業競争力基盤強化特別対策事業の活用により受益者負担の軽減対策を実施。
重内地区　農業用用排水Ｌ＝230ｍ、暗渠20.8ha　重内第二地区　農業用排水Ｌ＝3,025ｍ、暗渠12.8ha
総事業費　Ｈ29年度分　重内地区59,495千円　重内第２地区189,340千円</t>
  </si>
  <si>
    <t>Ｈ３１まで継続実施</t>
  </si>
  <si>
    <t>⑧ スマートアグリモデル整備計画や農業用ハウスの集約化などの検討・協議を進めます。</t>
  </si>
  <si>
    <t>【事業番号２】自動換気装置導入</t>
  </si>
  <si>
    <t>継続して検討協議を進めます</t>
  </si>
  <si>
    <t>① 地域材の更なる付加価値向上を図るため、ＣＬＴ（直交集成板）を使用し、新規就労者の研修や就労中の宿泊に活用するため地域産業の拠点となる「しりうち地域産業担い手センター」を整備します。</t>
  </si>
  <si>
    <t>しりうち地域産業担い手センターを整備</t>
  </si>
  <si>
    <t>活用の推進</t>
  </si>
  <si>
    <t>② 地元スギ材の有効活用を積極的に進めるとともに、中央公民館及びスポーツセンターの暖房用エネルギーとして「木質バイオマスボイラー」を導入します。</t>
  </si>
  <si>
    <t>・地域材活用住宅助成事業（事業番号12）を継続して実施
・低炭素地域づくり及びバイオマス活用推進計画に基づき、中央公民館及びスポーツセンターへ木質バイオマスボイラーを整備　1基</t>
  </si>
  <si>
    <t>継続して地域材の積極的活用を図る</t>
  </si>
  <si>
    <t>③ 森林資源保全のため間伐等の「町有林整備事業」を実施するとともに、民有林における造林や除間伐など森林整備に対し、町独自の上乗せ補助を継続実施します。</t>
  </si>
  <si>
    <t>・町有林整備事業（25,639千円）
  植栽（8.20ha）、下刈り（18.63ha）、間伐（18.52ha）、皆伐（3.94ha）
・町上乗せ補助（2,595千円）
  植栽（3.64ha）、下刈り（18.08ha）、間伐（53.8ha）、除伐（17ha）</t>
  </si>
  <si>
    <t>④ 地域材の有効利用を促進するため、住宅建設等に対して「地域材活用住宅助成事業」を継続実施します。</t>
  </si>
  <si>
    <t>専用住宅　新築：4件、増改築：8件、付帯施設　新築：8件、増改築：8件
構造材138.49㎥　　内外装材1809.83㎡</t>
  </si>
  <si>
    <t>⑤ 有害鳥獣被害防止のため、捕獲奨励金の上乗せ補助や、エゾシカ被害対策会議の活動支援とともに、新たにハンター資格を取得する者へ必要経費の助成をします。</t>
  </si>
  <si>
    <t>・捕獲奨励金2,853千円、出動謝金415千円【町費以外】
・知内福島地域エゾシカ被害対策会議助成200千円【町費以外】
ハンター資格　1名取得　315千円</t>
  </si>
  <si>
    <t>⑥ 水源涵養や二酸化炭素の吸収源となる森林の保全のため「水源林造成事業」を実施します。</t>
  </si>
  <si>
    <t>元町地区　間伐3.09ha</t>
  </si>
  <si>
    <t>⑦ 林業就業者の確保のため、関係機関と連携しながら育成強化に努め、支援体制の構築や支援策について検討します。</t>
  </si>
  <si>
    <t>H28に知内町林業担い手確保推進協議会（北海道が事務局）を設立し、加盟している関係機関が連携して担い手確保に努めている</t>
  </si>
  <si>
    <t>H30から知内町地域産業担い手対策連絡協議会に改編</t>
  </si>
  <si>
    <t>① 漁業の経営の安定化と生産性の向上に資する機器導入に係る助成制度を創設します。</t>
  </si>
  <si>
    <t>知内町漁業競争力強化型機器等導入事業補助金
　国の「競争力強化型機器等導入緊急対策事業」の採択要件を満たしが不採択となった事業を対象にした町独自事業
　平成２９年度は１件のみ（２件取り下げ、平成３０年度に申請予定）</t>
  </si>
  <si>
    <t>事業実施も対象者なし
※1）町ウェブサイトや移住フェア（札幌・東京・名古屋・大阪等）でＰＲ実施</t>
  </si>
  <si>
    <t>資源培養管理型漁業試験事業助成
ナマコ試験礁効果調査、アワビ本養殖技術確立試験、ホヤ種苗の採苗試験並びに中間育成調査、タコ産卵礁効果調査</t>
  </si>
  <si>
    <t>④ 養殖漁業生産向上のため、老朽化が著しい養殖ブロック係留環改善整備を支援します。</t>
  </si>
  <si>
    <t>地域づくり総合交付金事業
既存養殖施設（ｺﾝｸﾘﾌﾞﾛｯｸ）18基　吊環36個、綱36本（22mm⇒33mmに変更）</t>
  </si>
  <si>
    <t>全体計画　平成２９年度～平成３３年度
継続実施</t>
  </si>
  <si>
    <t>⑤ 秋サケの漁獲向上のため、定置網の更新を支援します。</t>
  </si>
  <si>
    <t>定置網漁業振興事業
定置網一式（胴網、手綱含む）１か統</t>
  </si>
  <si>
    <t>⑥ 水産物のブランド化や消費拡大事業を支援します。</t>
  </si>
  <si>
    <t>水産物消費拡大助成事業
物産展の開催（しりうち大漁まつり）来場者　約3,200人、売上　1,600千円
料理講習会の開催（浜の母さんと語ろう会：東京都北区開催）</t>
  </si>
  <si>
    <t>料理教室最終年度
平成30年度は物産展のみ実施</t>
  </si>
  <si>
    <t>⑦ カキ・ホタテ生産基地として中の川漁港の衛生管理対策と防災力強化に向け天蓋施設の整備（水産生産基盤整備事業）を実施します。</t>
  </si>
  <si>
    <t>北海道水産生産基盤整備事業（就業環境改善事業）に対する負担金補助
平成２９年度は実施設計のみ。平成30年度に天蓋施設の基礎工開始</t>
  </si>
  <si>
    <t>実施計画　～３５年度
継続実施</t>
  </si>
  <si>
    <t>① ものづくり産業振興事業により、町内企業等の新分野進出や新商品開発、企業・商品価値向上、人材育成など地域産業振興と新規起業等への支援とともに、商業担い手育成確保のため新規就業支援給付金事業を継続実施します。</t>
  </si>
  <si>
    <t>ものづくり産業振興事業を活用し、3件（66,730千円）の新分野進出・規模拡大、1件（1,190千円）の新商品開発等が実施された</t>
  </si>
  <si>
    <t>1件（811千円）の活用が図られた</t>
  </si>
  <si>
    <t>③ 商工振興を図るため、従来の商工振興指導事業助成に加え、町内商業のにぎわい創出事業に支援をします。</t>
  </si>
  <si>
    <t>知内商工会に対する助成により、地域商工業者の経営安定と地域振興への貢献が図られた。
・商工振興指導事業助成9,005千円
・にぎわい創出事業「地域内消費喚起商品券発行事業」151千円
・にぎわい創出事業「スポーツ団体連携事業」36千円</t>
  </si>
  <si>
    <t>知内町文化・スポーツ合宿誘致推進条例により事業を推進。
今後「合宿の里づくり」を目指した合宿受入の推進により、更なる民間施設の活用に伴い商業振興が期待される。</t>
  </si>
  <si>
    <t>今後の事業利用の推進に向けた町内向け（旅館・民宿）に対するＰＲを推進する</t>
  </si>
  <si>
    <t>サマーカーニバル7,000千円
カキVSニラまつり1,500千円
財源は道補助（電源立地地域対策交付金）
事業実施により、町外から多くの観光入込があり、町のＰＲが図られたとともに、町外からの消費増大につながった。
また、イベントの企画検討から実施に至るまでの間、異業種青年間の交流が深められ、地域活性化を担う人材の育成に大きく寄与した。</t>
  </si>
  <si>
    <t>8　9</t>
  </si>
  <si>
    <t>町内企業で8名の新たな正規雇用の創出が図られた</t>
  </si>
  <si>
    <t>産業
総務</t>
  </si>
  <si>
    <t>ものづくり産業振興条例による企業立地優遇施策や移住促進関連施策を町ウェブサイトでPRしている。</t>
  </si>
  <si>
    <t>PR方法・内容を充実化</t>
  </si>
  <si>
    <t>③ 町と関係機関の連携による無料職業紹介事業を実施します</t>
  </si>
  <si>
    <t>H29.10.1要綱策定
1件（知内町保健師）の登録あり。</t>
  </si>
  <si>
    <t>引き続き、町内各事業者からの求人情報を収集し、発信する。</t>
  </si>
  <si>
    <t>H29：実績なし（ものづくり産業振興事業を活用する事業者多数。）
※　H28：3事業者3名雇用に対し、助成金を支出（300千円×3名＝900千円）</t>
  </si>
  <si>
    <t>① 安全な道路交通確保のため町道重内上雷線改良舗装工事をはじめ町道・橋梁の補修・長寿命化と生活道路の整備助成を継続実施するとともに、高齢者など交通弱者の生活利便性向上を図るため、デマンドバスの試験運行を継続実施します。</t>
  </si>
  <si>
    <t>建設</t>
  </si>
  <si>
    <t>あけぼの線歩道設置(9,018)元町線歩道補修(3,024)元町前浜線舗装補修(22,452)新知内橋外長寿命化(47,261)重内上雷線改良舗装(57,741)</t>
  </si>
  <si>
    <t>安全安心な交通確保のため、老朽した施設の長寿命化に取り組み計画的に進める</t>
  </si>
  <si>
    <t>② 「安全」「安心」な水道水を「安定的」に供給するため、水道施設の更新事業では耐震性を考慮しながら継続して実施するとともに、十分な水質の管理、合理的な水道事業経営に努めます。</t>
  </si>
  <si>
    <t>浄水場施設更新(17,064)配水管更新(25,682)</t>
  </si>
  <si>
    <t>安定した水道水の供給・安定した水道経営のため、長期的な視点に立った施設更新を進める</t>
  </si>
  <si>
    <t>電気設備更新(22,498)浄化槽設置整備(4基 4,550)</t>
  </si>
  <si>
    <t>長寿命化計画に則り、施設更新を進める</t>
  </si>
  <si>
    <t>④ メガソーラー発電の本格稼動に向け、整備工事の円滑な進捗に協力するとともに、森林資源を活用した木質バイオマスエネルギーの熱利用を継続し、低炭素地域づくりを積極的に推進します。</t>
  </si>
  <si>
    <t>総務</t>
  </si>
  <si>
    <t>・中央公民館及びスポーツセンターでも木質バイオマスの熱利用を実施　180,360千円
・湯の里旧共同育成牧場跡地にメガソーラーを現在建設中。今年度の稼働を目指している。
・町内街路灯ＬＥＤ化に向けた、街路灯及び防犯灯の電力量・設置灯数の調査　7,760千円
・総務公用車購入2,608千円、水道公用車更新1,131千円、交通安全業務車購入1,137千円、スポーツセンター活動車購入1,131千円</t>
  </si>
  <si>
    <t>今後も木質バイオマスエネルギーを活用した事業を継続
低炭素地域づくりについて継続的に推進を行う</t>
  </si>
  <si>
    <t>⑤ 町営住宅で快適に暮らせるよう設備の改修を計画的に行うとともに、建て替えについても検討します。</t>
  </si>
  <si>
    <t>町営住宅の３箇所給湯・ユニットバス化・手摺設置　紅葉団地(3棟9,828)・しおさい団地(3棟7,711)</t>
  </si>
  <si>
    <t>長寿命化計画を見直しを図り、快適に暮らせるよう設備改修・建て替えについて検討を進める</t>
  </si>
  <si>
    <t>渡島総合開発期成会や町単独要望活動を通じて国、道、関係省庁、関係国会議員に対し要望活動を継続。</t>
  </si>
  <si>
    <t>継続実施</t>
  </si>
  <si>
    <t>⑦ 「貨物新幹線構想」推進に向け、青函トンネル北海道側出入口としての地理的条件を生かすため、関係機関との情報交換や要請活動を実施します。</t>
  </si>
  <si>
    <t>貨物新幹線構想の推進に向け要望活動を継続
また青函圏交流事業としてPR活動を要望</t>
  </si>
  <si>
    <t>① 高齢者がより安心して暮らせる地域をつくるため、ＩＣＴを活用したタブレット型情報端末を試験導入し、コミュニケーションシステムやデマンド交通予約システム、防災情報の伝達などの試験運用を継続します。</t>
  </si>
  <si>
    <t>・ＩＣＴを活用した情報端末（タブレット、専用個別受信機、スマートフォン）を試験導入し、防災情報や行政情報、高齢者等の見守り等機能の検証を実施
・対象者～各町内会員、高齢者世帯、民生委員、一般希望者　（合計：80台）
実証期間：平成29年10月～平成30年1月
端末・システム開発等委託料：10,773千円</t>
  </si>
  <si>
    <t>本格導入に向け導入計画の策定及び必要に応じて配布端末に係るアンケート調査等の実施を行う</t>
  </si>
  <si>
    <t>Ⅰ-1</t>
  </si>
  <si>
    <t>福祉</t>
  </si>
  <si>
    <t>除雪サービス事業(独居老人世帯等)　　53世帯　延べ1,880回
高齢者等屋根雪下ろし助成事業　利用実績なし</t>
  </si>
  <si>
    <t>低所得世帯の冬期間の経済的負担を軽減するため社会福祉協議会への委託及び福祉委員との連携により実施　　高齢者世帯208件・障害者世帯24件・ひとり親世帯20件　合計252件へ助成　</t>
  </si>
  <si>
    <t>介護安否確認（社協）22名　延べ1,627回</t>
  </si>
  <si>
    <t>⑤ 消防ポンプ自動車の更新や防火水槽・消火栓の整備により、消防力の強化を図ります。</t>
  </si>
  <si>
    <t>消防ポンプ自動車更新　1台　　59,247千円　　　　防火水槽（中の川地区　1基）　8,424千円
消火栓更新・移設（涌元谷地地区　各１基　小谷石地区2基）　4,688千円</t>
  </si>
  <si>
    <t>今後も計画的に実施</t>
  </si>
  <si>
    <t>各町内会が地域防災会議を組織し主体的に防災訓練を実施しており、開催支援や各地域の避難所、津波浸水区域等を説明　　防災訓練　11地区で開催</t>
  </si>
  <si>
    <t>訓練開催支援を継続し防災意識の徹底を図る</t>
  </si>
  <si>
    <t>建設
総務</t>
  </si>
  <si>
    <t>要望活動を通じて、国・北海道・関係省庁・関係国会議員に対し要望活動を実施</t>
  </si>
  <si>
    <t>① 障がい者が地域で自立した生活をするため、江差福祉会あすなろ学園による授産施設の整備を支援します。</t>
  </si>
  <si>
    <t>江差福祉会（あすなろ学園）授産施設（湯ノ里FDセンター）建設費の一部を補助　建設費総額912,696千円</t>
  </si>
  <si>
    <t>② 認知症高齢者及び家族を支えるため、「認知症サポーター」養成を継続実施するとともに、支援体制を充実します。</t>
  </si>
  <si>
    <t>認知症サポーター養成講座　２回開催　延参加人数１８人
認知症カフェ　５回開催　延参加人数１２人
個別相談　１６件
認知症初期集中支援チーム　１件
認知症予防教室(脳☆体キラッと教室）　１１回　延参加人数１８９人・・・身体機能向上プログラムを同時実施</t>
  </si>
  <si>
    <t>③ 在宅中の高齢者等の緊急時への迅速・円滑な対応に向け、要援護世帯に緊急通報情報「緊急連絡シート」を配付整備します。</t>
  </si>
  <si>
    <t>地域支援事業の在宅医療・介護連携推進事業として継続実施。
　４４７世帯　６３４人に配置</t>
  </si>
  <si>
    <t>④ 介護予防を健康づくりと連続的・一体的に行い、健康寿命の延伸を図ります。</t>
  </si>
  <si>
    <t>要介護認定情報等の分析をもとに、健康増進と連携し、介護予防の意識が高まるよう普及啓発。
※要介護認定率　H27-18.4％　H28-19.4％　H29-19.0％　と横ばい状態
転倒予防教室(７地区）50回　延388人、しりうちエンカサイズ教室14回　延260人
水中運動教室　14回　延114人、介護予防講演会　1回　45人、依頼健康教室　36回　588人
みらい大学健康相談　5回　88人</t>
  </si>
  <si>
    <t>要介護認定情報等の分析をもとに継続実施</t>
  </si>
  <si>
    <t>⑤ 第六期介護保険事業計画に基づき、介護保険事業の充実を図るとともに、介護予防・日常生活支援総合事業の充実を図ります。</t>
  </si>
  <si>
    <t>予防給付の予防訪問介護・通所介護を、Ｈ２９より現行相当サービスとして地域支援事業で実施。また、短期集中予防サービスを、北海道リハビリテーション専門職教会に専門職の派遣を依頼して実施。
　現行相当：訪問型サービス　延利用者数３８１件　通所型サービス　延利用者数３７８件　 
　短期集中予防サービス：訪問型　１１回　延３０人　、通所型　１８回　延１７６人</t>
  </si>
  <si>
    <t>継続実施（今後、新しいサービスの創設について検討）</t>
  </si>
  <si>
    <t>⑥ 老人クラブ活動の支援や健康づくり・交流の場の提供に努めます。</t>
  </si>
  <si>
    <t>・老人クラブ活動助成事業　　　　1,392千円（全13クラブ）　　　　　　　　　　　　　　　　　　　　　　　　　　　　　　
・シルバースポーツ大会、ふれあい農園等　　町・老ク共催で実施</t>
  </si>
  <si>
    <t>助成継続</t>
  </si>
  <si>
    <t>⑦ 障がい者住宅改修事業助成の継続実施など障がい者福祉の充実を図るとともに、関係機関との連携のもと雇用の場の確保に努めます。</t>
  </si>
  <si>
    <t>障害者総合支援法に基づき、障害者の日常生活及び社会生活の総合的な支援を図る為実施。福祉サービス利用者48名（入所29名・在宅19名）在宅利用者については保健師及び社協と連携を取りながら支援している。障害者雇用の場の確保については継続して検討。</t>
  </si>
  <si>
    <t>⑧ 住民健（検）診や各種予防接種の助成を継続するとともに、受診・接種勧奨を進めます。</t>
  </si>
  <si>
    <t>各種検診料金の助成：生活習慣病健診・特定健診：534人、がん検診：延1,792人、その他検診：370人、インフルエンザ：成人以上は一部負担：成人～64歳：665人、65歳以上:797人、肺炎球菌：65歳以上一部負担：72人　各種検診：10,133千円　インフル5,340千円　肺炎406千円</t>
  </si>
  <si>
    <t>⑨ シニア世代が積極的に社会参加できるよう、介護予防サポーター及びボランティア養成講座を継続実施するとともに、ボランティア活動や就労の場の創設について検討します。</t>
  </si>
  <si>
    <t>介護予防サポーター及びボランティア養成講座を継続実施。受講者の活躍の場の創設にいたらなかった。
　ボランティア養成講座　７回開催、　実３７人　延１１５人参加</t>
  </si>
  <si>
    <t>シニア世代等を含めた、既存団体との連携等が必要</t>
  </si>
  <si>
    <t>⑩ 認知症対応型共同生活介護施設(グループホーム)整備等について検討します。</t>
  </si>
  <si>
    <t>社会福祉法人により平成32年4月開設予定</t>
  </si>
  <si>
    <t>① スポーツによる町民の健康づくりのため、町民プールをはじめ各スポーツ施設を活用した体力づくり教室を実施します。</t>
  </si>
  <si>
    <t>各種アクア水泳教室等 　：　実施回数34回、延べ229名参加　（講師謝金：840千円）
幼児青少年運動教室等　：　実施回数46回、延べ694名参加
成人高齢者運動教室等　：　実施回数16回、延べ414名参加</t>
  </si>
  <si>
    <t>マンネリ防止のため、講師や事業内容に変化を持たせ、生涯スポーツの推進に向け継続する。</t>
  </si>
  <si>
    <t>② 「チャレンジデー2017」の実施や「すこやかロード」を活用した、町民の皆スポーツに向けた取組みを進め、元気なまちづくりを推進します。</t>
  </si>
  <si>
    <t>・チャレンジデー実行委員会運営補助金120千円（イベント参加者2,431名：長野県小海町に勝利）
・すこやかロード活用事業　：　実施回数3回、延べ54名参加　（講師謝金：162千円）</t>
  </si>
  <si>
    <t>健康づくりや生涯スポーツの推進の他、町民間交流を図るため継続開催するとともに、すこやかロードの合宿活用等を検討する。</t>
  </si>
  <si>
    <t>学校・家庭・地域が連携協力し放課後等において、学校教室等を活用して子供たちの安全・安心な活動場所を確保し、学習や各種体験・交流活動の場所を提供した。（知小　41日、湯小　174日、涌小　32日）</t>
  </si>
  <si>
    <t>④ 町立知内高校の教育内容の充実とキャリアアップのため、2年生全員の海外研修や海外短期留学事業を実施し、西南渡島拠点校としての信頼性の向上に努めます。</t>
  </si>
  <si>
    <t>２年生全員の海外研修（シンガポール・マレーシア）を初めて実施し、異文化や気候・風土の違いを体験し国際的な視野を広げることができた。（生徒68名・引率6名）また、海外短期留学事業では、約１カ月間、オーストラリアでホームスティをしながら語学学校に通い、様々な学習プログラムや生活体験を通じ英会話力の向上に取組んだ。（生徒3名）
共に、在校生徒・保護者・地域向けの報告会を開催。（12月）</t>
  </si>
  <si>
    <t>現地での研修プログラムの工夫改善、事前研修の充実、キャリアアップに繋がる研修テーマの設定に努め、報告会を生徒１人ひとりの表現力や協働性の育成の場としていく。</t>
  </si>
  <si>
    <t>⑤ コミュニティ・スクールを中核とした、地域ぐるみの学校づくりを推進します。</t>
  </si>
  <si>
    <t>コミュニティー・スクール連絡会議を開催し、先進事例を学ぶと共に、相互の連携と情報交換を通じて、成果や課題の共有を図っていく。</t>
  </si>
  <si>
    <t>① 町制施行50周年記念事業「NHKのど自慢」や「札響ほくでんファミリーコンサート」などの開催により、町民が音楽に親しむ機会の創出に努めます。</t>
  </si>
  <si>
    <t>教育
総務</t>
  </si>
  <si>
    <t>町制施行50周年を記念してNHKのど自慢を開催
H29.7.30 NHKのど自慢の開催・放送（応募数：234名）
町制施行50周年を記念して「ほくでんファミリーコンサート」を開催
H29.7.12 スポーツセンターで実施し、町内外から400名が来場</t>
  </si>
  <si>
    <t>② 中央公民館や郷土資料館での、各種教室・講座の充実を図り、町民の主体的な学習活動を支援するとともに、町民の読書環境の充実にも努めます。</t>
  </si>
  <si>
    <t>年間を通して「公民館講座」及び「ミュージアム・パル」や「知内学のすすめ」を開講し、学習機会の提供を図った。読書活動の推進については、図書室ボランティアを公募し2名加入、町民文化祭等各種事業へ協力。</t>
  </si>
  <si>
    <t>③ 郷土資料や過去の映像など、有形無形の貴重な文化財資料を整理活用しての郷土史学習を開催するとともに、郷土資料館の改築について検討します。</t>
  </si>
  <si>
    <t>郷土資料館ほか所蔵の昭和４０年前後の８ミリフィルム映像をDVDに変換し、郷土学習や展示資料として活用した。又、近現代史研究家を招き、昭和・平成の時代について学ぶ講座を実施した。</t>
  </si>
  <si>
    <t>収蔵資料の整理保存をしながら、外部と連携した活用方法を探る。改築の検討については、郷土学習の拠点として必要な機能を洗い出しを行う。</t>
  </si>
  <si>
    <t>① 町制施行50周年を機にまちづくり意識の啓発に向けた講演会を開催するとともに、各団体等が実施する、まちづくり研修会開催を支援します。</t>
  </si>
  <si>
    <t>町制施行50周年を記念して「北海道日本ハムファイターズ元球団コーチ白井一幸氏」による講演会を開催
H30.3.3 知内町中央公民館で開催し、町内外から約250名が来場</t>
  </si>
  <si>
    <t>② 地域づくり事業や各種の研修活動を支援するとともに、「矢越山荘」を拠点とした北海道教育大学函館校による「小谷石再生プロジェクト」を支援します。</t>
  </si>
  <si>
    <t>小谷石地区における地域資源や地域再生に関する意識等のインタビュー調査及び町内会との交流に参画し、矢越山荘まつりやワークショップに参加し地域活性化に貢献
H29.6.24　北海道教育大学函館校と「小谷石再生プロジェクト事業」として委託契約の締結</t>
  </si>
  <si>
    <t>地域で主体的に実施する事業については継続して支援するとともに、「小谷石再生プロジェクト」については今後の進め方を含めて検討を要する。</t>
  </si>
  <si>
    <t>まちづくり懇談会―H29年11月　11町内会で実施　出席者211人
ふれあい懇話会―H30年1月～2月　8町内会で実施　出席者125人</t>
  </si>
  <si>
    <t>開催希望なし。</t>
  </si>
  <si>
    <t>③ 異業種青年団体や子育て世代の方々との意見交換・懇談会を継続開催します。</t>
  </si>
  <si>
    <t>　今後のまちづくりに向け、農協・漁協・商工会・観光協会・建設協会・信知会等各団体の青年部との懇談会を開催し若い世代の意見を聴取するとともに、子育て世代との意見交換を行う。</t>
  </si>
  <si>
    <t>町内会が自主的に実施するコミュニティ整備事業に対する助成（70％以内）　6町内会6事業</t>
  </si>
  <si>
    <t>今後も制度を継続</t>
  </si>
  <si>
    <t>① 事務改善を行い、事務の効率化を図ります。</t>
  </si>
  <si>
    <t>地域創生推進室職員を兼務発令することにより組織横断的な事業推進体制を構築</t>
  </si>
  <si>
    <t>事務改善、事務の効率化を継続</t>
  </si>
  <si>
    <t>② 情報セキュリティ対策の徹底を図ります。</t>
  </si>
  <si>
    <t>職員向け勉強会実施の他、セキュリティに関する情報を随時提供。</t>
  </si>
  <si>
    <t>引き続き徹底したセキュリティ強化へ向けた対策を講じる</t>
  </si>
  <si>
    <t>③ 行政資源の効果的運用を図るため、新地方公会計制度を導入します。</t>
  </si>
  <si>
    <t>新地方公会計制度に基づく財務書類（貸借対照表、行政コスト計算書、純資産変動計算書、資金収支計算書）を平成28年度決算から作成</t>
  </si>
  <si>
    <t>効果的な分析、活用の方法について検討する</t>
  </si>
  <si>
    <t>人事評価実施要項及び人事評価制度マニュアルを策定しているが、評価の実施に至らず</t>
  </si>
  <si>
    <t>平成30年度から人事評価を実施</t>
  </si>
  <si>
    <t>公共施設等管理計画のほか、各個別計画に基づき公共施設・橋梁などを適正に管理</t>
  </si>
  <si>
    <t>・閲覧者の見やすさ、探しやすさにを念頭に。町ウェブサイトを更改。
・新たな情報を随時発信。</t>
  </si>
  <si>
    <t>掲載内容の更新や積極的な情報発信を行う</t>
  </si>
  <si>
    <t>① 首都圏をはじめ道内主要都市で定住・移住フェアを開催し移住促進を積極的に推進します。</t>
  </si>
  <si>
    <t>9月 2日（東京都）　3町(知内・福島・木古内）連携移住セミナー
9月10日（町内）　まるごと知内魅力発見ツアー
11月11日（東京都）北海道暮らしフェア
11月18～21日（札幌市）しりうちフェアin札幌・しりうち暮らし＆しごと相談会
1月27～28日（函館市）しりうちフェアin函館
定住・移住フェアを通じて交流人口の拡大や札幌市から1組2名の移住につながった。</t>
  </si>
  <si>
    <t>② 多世代交流型まちづくりのマスタープランに基づき、公共施設の集約化を図り、住民の利便性の向上、コンパクトなまちづくりを推進します。</t>
  </si>
  <si>
    <t>住民の生活利便性向上に向け、新たな地域公共交通（デマンドバス）の検証や市街地部における商業施設の誘致の検討を行った。</t>
  </si>
  <si>
    <t>継続して生活利便性向上に向けたまちづくりを推進します。</t>
  </si>
  <si>
    <t>③ 元町定住団地に整備したセミオーダー住宅のモデル住宅を活用して、町への移住を促進します。</t>
  </si>
  <si>
    <t>定住・移住フェア（連番76参照）でＰＲを行った。</t>
  </si>
  <si>
    <t>④ 移住・定住・福祉・買い物・交通等多岐にわたる移住等情報需要に対し、一元的な情報提供・相談サービス体制を構築し円滑な移住等の受入を推進します。</t>
  </si>
  <si>
    <t>ワンストップ窓口を構築させ、関係する係と連携を図り、短期移住・就業体験を実施。</t>
  </si>
  <si>
    <t>⑤ 空き家対策については、特定空家の対応策を講ずるとともに利活用可能な空き家の詳細調査を実施し、空き家バンクを構築します。</t>
  </si>
  <si>
    <t>H29.9　特定空家等に相当する物件の調査の実施 78件
H30.2  函館市開催空き家相談会の参加（北海道主催）相談件数：6件
H30.3　知内町における空家制度の策定・運用（利用促進・リフォーム・除却）
           ※H30.5より制度受付開始
その他北海道空き家バンクへの登録の促進（登録件数：2件）、知内町空家等対策計画の策定</t>
  </si>
  <si>
    <t>① メガソーラー建設地周辺に植樹等を行うとともに、農村活性化センターの観光施設への活用検討を進め、物産館、新幹線展望塔と連動した道の駅周辺のゾーン整備による交流人口の増大を図ります。</t>
  </si>
  <si>
    <t>町民植樹祭・藤棚整備事業1,801千円
　旧共同育成牧場跡地にクリやブルーベリー等394本を植樹。また、道の駅さわやかトイレ敷地に藤棚を整備した。</t>
  </si>
  <si>
    <t>更なる交流人口の拡大に向けて、継続して実施</t>
  </si>
  <si>
    <t>② 町にある地域資源を活かした新たな観光マネジメント機能を備えた組織体制の構築（日本版DMO）に向け、協議会を設立します。</t>
  </si>
  <si>
    <t>知内町観光地域づくり推進事業助成金2,542千円
　DMOの設立に向け、知内町着地型観光推進協議会を設立し、協議会3回、作業部会2回、住民説明会1回を開催した。</t>
  </si>
  <si>
    <t>DMO候補法人として「一般社団法人しりうち観光推進機構」がH30.4月設立。引き続き支援を行う。</t>
  </si>
  <si>
    <t>「食のスポット」管理運営事業5,832千円
　（株）K.A.M rich foods知内事業所による指定管理で運営。食による特産品のＰＲを通じ、交流人口の拡大に努めたところ。</t>
  </si>
  <si>
    <t>④ 観光パンフレットを作成するとともに、町のウェブサイト等を活用し観光PR体制を強化するとともに、町を紹介しているサイト間の連携強化を図ります。</t>
  </si>
  <si>
    <t>・知内町観光パンフレット製作業務810千円
　観光パンフレットを5,000部製作。町内公共施設、町外の道の駅や観光スポットなどに備え置き、広くPRした。
・観光ＰＲについては随時ＨＰの更新を行い、新たな情報発信を実施。</t>
  </si>
  <si>
    <t>平成30年度中に在庫がなくなることから、平成31年度に増刷の必要がある。
継続して情報発信を行う</t>
  </si>
  <si>
    <t>⑤ 「矢越山荘」を拠点に、小谷石地域の観光資源、人的資源を活かした自然体験活動や研修事業、交流事業を進め、地域の活性化と観光振興を図ります。</t>
  </si>
  <si>
    <t>・H29.10.8　854クラフトホリデー（知内観光協会青年部主催）
・H29.11.5　矢越山荘まつり（小谷石町内会主催）
その他、矢越山荘見学、各種事業、災害避難などで利用。
延べ利用者数1,779名</t>
  </si>
  <si>
    <t>今後も矢越山荘を活用した各種の活動を支援</t>
  </si>
  <si>
    <t>⑥ 豊かな自然環境などの地域資源を最大限に活用した知内版体験教育型観光プログラム開発とツアーの継続実施により、地域活性化と交流人口の増大に努めます。</t>
  </si>
  <si>
    <t>体験農園管理業務委託700千円
　しりうちトマトファームの運営を農業法人へ委託。体験農園として観光客の誘客により交流人口の増大が図られ、町内園児・児童の体験教育にも活用された。</t>
  </si>
  <si>
    <t>⑦ 観光振興のため、観光協会活動事業に対し助成を実施します。</t>
  </si>
  <si>
    <t>知内観光協会活動事業助成1,940千円
　観光協会活動事業へ助成金（人件費等）を交付し、観光協会の組織運営強化を図ったところ。</t>
  </si>
  <si>
    <t>継続して支援し、町、しりうち観光推進機構、関係機関などとの連携強化に努める。</t>
  </si>
  <si>
    <t>Ⅲ</t>
  </si>
  <si>
    <t>① 各種スポーツ大会の開催誘致・スポーツ合宿による町の活性化を目指し、渡島総合振興局、渡島西部近隣町と連携を図りながらスポーツ合宿共同誘致の態勢づくりを図ります。</t>
  </si>
  <si>
    <t xml:space="preserve">
渡島西部四町スポーツ合宿誘致協議会を発足し基本構想・モデル事業について検討
（モデル事業：平成30年度高校野球交流知内大会をモデルとし連携を図る）
</t>
  </si>
  <si>
    <t>渡島総合振興局及び渡島西部4町との連携を継続し体制づくりを図る。</t>
  </si>
  <si>
    <t>② 各種スポーツ大会の開催誘致・スポーツ合宿を通じたスポーツ交流を一層推進するための地域調査、地域内経済効果分析などを実施するとともに、渡島西部近隣町と連携の下で克雪型多目的施設整備の可能性調査を実施します。</t>
  </si>
  <si>
    <t>スポーツ交流人口拡大に向けた調査研究委託業務：株式会社ＪＴＢ北海道函館支社
（内部・外部環境の分析調査、アンケートによるニーズ調査、基本構想、基本計画、経済波及効果等）</t>
  </si>
  <si>
    <t>調査研究業務の結果を踏まえ、引き続きスポーツ大会の開催及び、スポーツ合宿の誘致を進め、地域の活性化を促進させる。</t>
  </si>
  <si>
    <t>町内民宿等に宿泊する合宿利用者への補助事業として運用
（助成利用団体数　8団地　宿泊 述べ784名（北海道及び道外の高校生・大学生））</t>
  </si>
  <si>
    <t>利用拡大が見込めるため、継続的にスポーツ等合宿の誘致を進め、地域の活性化を図る。</t>
  </si>
  <si>
    <t>本町体育協会及びスポーツ少年団本部との連携の他、渡島管内体育協会・渡島西部四町との連携により各種ス　ポーツ事業を開催</t>
  </si>
  <si>
    <t>継続的連携を図り、交流人口の増加を目指す。</t>
  </si>
  <si>
    <t>交流事業：4事業　315千円
イベント講演等開催事業：3事業　903千円
町が企画し実施する事業：3事業　2,707千円
新規起業等支援事業：3事業　1,132千円
研修視察事業：2事業　625千円</t>
  </si>
  <si>
    <t>H29.6.19　　今別町にて知内小学生対象の学校間交流事業の実施
　　　　　　　　参加人数：31名
H29.7.21　　今別町にてゲートボール大会の開催
　　　　　　　　参加人数：23名
H29.11.2　　知内町にて老人クラブ会員の交流会の開催（年輪コンサート）
　　　　　　　　参加人数：64名</t>
  </si>
  <si>
    <t>H29.8.24　　婚活に関する事前セミナーの開催
H29.9.3　　　婚活イベントの開催
6組のカップルが成立
※実行委員会にて知内町ふるさと創生事業及び北海道地域づくり総合交付金を活用し実施</t>
  </si>
  <si>
    <t>②妊婦健診助成を継続するとともに通院費助成を拡大します。また、育児安心事業（育児支援、相談、精神的フォロー）として産後１ヶ月以内に全戸訪問を実施するとともに、乳幼児健診をはじめ５歳児健診100％受診を目指します。</t>
  </si>
  <si>
    <t>妊婦一般健康診査１人当たり14回助成（延べ181人）、妊婦超音波検査１人当たり6回助成（延べ90人）、通院費（交通費）16回、1回あたり1,860円助成（延べ207回分）新生児・産婦訪問：100％、受診率：①乳児健診：100.0％、②１歳６か月児健診：96.0％、③３歳児健診：92.9％、④５歳児健診：100％</t>
  </si>
  <si>
    <t>継続実施（産婦健診料金2回助成追加）　新生児聴覚検査料金の全額助成、不妊・不育治療費の助成</t>
  </si>
  <si>
    <t>子育て講座は2回実施し9名の参加。子どもの病気だけではなく、小児科医から子育てについて学ぶ機会となっている。定期予防接種料金全額助成：四種混合75人、ＢＣＧ18人、ヒブ69人、小児肺炎球菌70人、水痘34人、麻疹風疹Ⅰ期12人、Ⅱ期21人、Ｂ型肝炎51人、日本脳炎Ⅰ期120人、Ⅱ期108人、二種混合36人、子宮頸がん0人（国の動向、情報収集）</t>
  </si>
  <si>
    <t>継続実施（子育て講座は小学校PTA研修会と共同実施し、より多くの参加者を見込む）</t>
  </si>
  <si>
    <t>④ 子どもの遊び場や遊具を整備し、安全に安心して子育てができる環境づくりに努めます。</t>
  </si>
  <si>
    <t>子育て世代の要請を受けて、昨年大型遊具等を設置し、幼児・児童の遊び場と体力づくり、各種体験活動の創出を図った。</t>
  </si>
  <si>
    <t>安全安心な遊び場とし、継続的な管理を行う</t>
  </si>
  <si>
    <t>⑤ 子どもと保護者が交流を通じて子育ての情報交換ができる「子育てサロン」や「育児サークル支援」を実施します。</t>
  </si>
  <si>
    <t>０歳から幼稚園・保育園等への入所前の幼児と保護者が気軽に交流を楽しめる場所の提供及び子育てサロンの実施。利用日数129日　利用者455人（幼児235人・大人220人）</t>
  </si>
  <si>
    <t>⑥ 中学生までの医療費を無料とする子ども医療費助成制度を継続実施するとともに、インフルエンザ・おたふく・ロタウイルス等任意予防接種費用助成を継続します。</t>
  </si>
  <si>
    <t>インフルエンザは高校生まで全額助成　5,340千円
おたふく12人、ロタ41人、成人風疹0人（一部負担）　389千円
子ども医療費助成事業　15,616千円</t>
  </si>
  <si>
    <t>⑦ フッ化物洗口、フッ素塗布を継続実施し、虫歯保有率の低下を目指します。</t>
  </si>
  <si>
    <t>幼児（年中、年長児）、児童を対象にフッ化物洗口の実施、幼児（3歳半以下）を対象にフッ素塗布を実施。フッ素塗布は29年度年6回実施し、受診率は63.8％、齲歯保有率については、3歳児健診および学校保健会研究集録データを評価指標とする。</t>
  </si>
  <si>
    <t>⑧ 子ども発達支援センターの充実を図ります。</t>
  </si>
  <si>
    <t>発達の遅れ及びその疑いのある乳幼児の療育、相談、更に保護者の相談機関の拠点として、就学前の乳幼児を対象に知内町こども発達支援センターとして事業開始。延べ152名の利用（延べ開設日数131日）。関係機関と連携しながら幼児及び家族支援を実施している。</t>
  </si>
  <si>
    <t>⑨ 保育料の保護者負担の軽減措置を拡充実施するとともに、保護者のニーズに対応した延長保育、一時預かり保育を継続実施します。</t>
  </si>
  <si>
    <t>町独自の子育て支援対策として保育料の軽減を継続（国基準の4割～6割の軽減）
軽減額実績　計89名　16,105千円</t>
  </si>
  <si>
    <t>⑩ 知内幼稚園の改築を検討するとともに、認定子ども園の開設について早期に方向性を見出します。</t>
  </si>
  <si>
    <t>認定こども園の開設を目指し、教育委員会、生活福祉課、社会福祉法人が協議を重ねてきたが、現段階では合意に至っていないため、老朽化した幼稚園の建替えを優先することとした。今後も認定こども園開設に向けた協議を継続していく。</t>
  </si>
  <si>
    <t>H30基本設計・実施設計、H31幼稚園園舎建設に向け準備を進める。</t>
  </si>
  <si>
    <t>⑪ 学童保育事業を継続実施するとともに一層の充実を図ります。</t>
  </si>
  <si>
    <t>就労等により保育に欠ける児童の学童保育を校区・学年を拡大して実施
入所児童数 ： 知小54名　(1年14名　2年14名　3年15名　4年8名　5年2名　6年1名）      　　　　　　　　　　　　　　涌小10名 （１年2名　2年4名、3年1名　4年2名　6年1名）</t>
  </si>
  <si>
    <t>⑫ 湯の里・ハマナス・漁家団地空家居住促進事業で湯ノ里・涌元小学校児童同居世帯への家賃助成事業を継続実施します。</t>
  </si>
  <si>
    <t>湯ノ里・涌元小児童の維持確保のため、湯ノ里・ハマナス・漁家団地小学生同居世帯へ家賃1/2助成を実施
11世帯：1,587千円</t>
  </si>
  <si>
    <t>平成28年度　知内町行政評価実施報告一覧表</t>
  </si>
  <si>
    <t>H28
決算額</t>
  </si>
  <si>
    <t>H28の実績・成果</t>
  </si>
  <si>
    <t>野菜集出荷施設再編に伴うニラ共選料の農家負担の軽減を図ります。</t>
  </si>
  <si>
    <t>農家負担軽減について生産組合・農協と検討協議し、支援策を決定した。</t>
  </si>
  <si>
    <t>H29年度より実施</t>
  </si>
  <si>
    <t>スマートアグリモデル整備計画や農業用ハウスの集約化などの検討協議を進めます。</t>
  </si>
  <si>
    <t>木質バイオマスボイラーの活用やハウス自動開閉装置の導入を検証し、さらにハウスの集約化について生産組合等と協議した。</t>
  </si>
  <si>
    <t>今後も関係機関と検討</t>
  </si>
  <si>
    <t>ニラの付加価値向上のため、茎下の有効活用の調査研究事業を実施します。</t>
  </si>
  <si>
    <t>ニラ茎下の有効活用に関する市場調査を実施した。</t>
  </si>
  <si>
    <t>ＪＡとの継続連携</t>
  </si>
  <si>
    <t>農業担い手育成確保のため新規就農者受入体制を整備し、知内農業のＰＲに努めます。</t>
  </si>
  <si>
    <t>先進地事例調査、就農相談会参加、就農・就労実態調査、ＰＲパンフレット作成。</t>
  </si>
  <si>
    <t>新規就農・担い手育成の受入体制の整備</t>
  </si>
  <si>
    <t>担い手養成講座への支援をはじめ、担い手人材育成のための支援をします。</t>
  </si>
  <si>
    <t>講座・研修会を通じて、将来中心経営体になり得る後継者の意識高揚を図った。</t>
  </si>
  <si>
    <t>今後も継続実施</t>
  </si>
  <si>
    <t>農地の多面的機能を維持保全するための、地域活動組織に支援をします。</t>
  </si>
  <si>
    <t>重内地区及び重内第二地区用水路等整備事業の受益者負担の軽減を図ります。</t>
  </si>
  <si>
    <t>農業競争力基盤強化特別対策事業の活用により受益者負担の軽減対策を実施。
重内地区　用水路　Ｌ＝2,216ｍ、暗渠21ha　重内第二地区　用水路Ｌ＝3,637ｍ
総事業費　Ｈ28年度分　重内地区145,357千円　重内第２地区265,760千円</t>
  </si>
  <si>
    <t>国営土地改良事業の農家負担軽減対策について、関係機関・期成会と協議を進め、解決の方向性を見出します。</t>
  </si>
  <si>
    <t>国営土地改良事業受益者負担軽減について、国営期成会と町との協議実施。</t>
  </si>
  <si>
    <t>国営期成会の支援要請内容に対する町の方針を回答済</t>
  </si>
  <si>
    <t>「農業振興地域整備計画」の見直しを行い、優良農地の確保と有効利用を進めます。</t>
  </si>
  <si>
    <t>農業振興地域の整備に関する法律に基づき、現況及び将来の見通しについて調査を行い、農業振興地域整備計画を策定するための基礎調査の実施。</t>
  </si>
  <si>
    <t>H29年度まで継続実施</t>
  </si>
  <si>
    <t>町有林を対象に林齢の平準化・集約化・木質バイオマス資源の安定供給を図るため、現地実態（生育状況、地形等）を踏まえた中長期的な森林整備管理計画を策定します。</t>
  </si>
  <si>
    <t>将来に渡って持続的・安定的に森林資源を供給するため、計画的な伐採と造林による林齢構成の平準化を目指した計画を策定した</t>
  </si>
  <si>
    <t>当該計画を基に、町有林整備事業を推進する</t>
  </si>
  <si>
    <t>森林資源保全のため間伐等の「町有林整備事業」を実施するとともに、民有林における人工造林や除間伐など森林整備に対し、町独自の上乗せ補助を継続実施します。</t>
  </si>
  <si>
    <t>・町有林整備事業（15,464千円）
　植栽（1.26ha）、下刈り（17.30ha）、間伐（8.20ha）、皆伐（1.35ha）
・町上乗せ補助（3,824千円）
　植栽(8.00)、下刈り（27.8ha）、間伐（40.00ha）、除伐（7.60ha）</t>
  </si>
  <si>
    <t>林業就業者の確保のため、関係機関と連携しながら育成強化に努め、支援体制の構築や支援策について検討します。</t>
  </si>
  <si>
    <t>H28に知内町林業担い手確保推進協議会（北海道が事務局）を設立し、加盟している関係機関が連携して担い手確保に努めている</t>
  </si>
  <si>
    <t>地域材の有効利用を促進するため、住宅建設等に対して「地域材活用住宅助成事業」を一部拡充し、継続実施します。</t>
  </si>
  <si>
    <t>専用住宅　新築：４件、増改築５件、付帯施設　新築：３件、増改築２件
構造材121.17㎥　　内・外装材828.22㎡</t>
  </si>
  <si>
    <t>地元スギ材の有効活用を積極的に進めるとともに、公共施設の暖房用エネルギーとして木質チップ等の木質バイオマスエネルギーの利用推進に努めます。</t>
  </si>
  <si>
    <t>・地域材活用住宅助成事業（事業番号13）を継続して実施
・中央公民館及びスポーツセンターへの木質バイオマスボイラー導入に向け、実施設計を行った</t>
  </si>
  <si>
    <t>H29年度工事着手</t>
  </si>
  <si>
    <t>地域材の付加価値向上のため、ＣＬＴ（直交積層材）やＬＶＬ（単板積層材）の調査研究と活用を検討します。</t>
  </si>
  <si>
    <t>「CLTで地方創生を実現する首長連合（H27.8.14設立)」に加盟し、情報収集活動を実施。また、実施設計並びに構造実証試験を実施し、「しりうち地域産業担い手センター」へCLT活用を検討</t>
  </si>
  <si>
    <t>水源涵養や二酸化炭素の吸収源となる森林の保全のため「水源林造成事業」を実施します。</t>
  </si>
  <si>
    <t>・元町地区
　除伐6.80ha</t>
  </si>
  <si>
    <t>有害鳥獣被害防止対策をより推進するため、新たにハンター資格を取得する者へ必要経費の助成をします。</t>
  </si>
  <si>
    <t>ハンター資格　２名取得</t>
  </si>
  <si>
    <t>有害鳥獣被害防止のため捕獲奨励金の上乗せ補助を実施するとともに、エゾシカ被害対策会議の活動を支援します。</t>
  </si>
  <si>
    <t>・捕獲奨励金1,509千円、出動謝金403千円
・知内福島地域エゾシカ被害対策会議助成200千円</t>
  </si>
  <si>
    <t>漁業担い手育成確保のため、新規就漁支援（ものづくり産業振興事業）として給付金事業を継続実施します。</t>
  </si>
  <si>
    <t>事業実施も対象者なし
※1）町ウェブサイトや移住フェア（札幌・東京・名古屋・大阪等）でＰＲ実施</t>
  </si>
  <si>
    <t>ホヤ・ナマコの事業化に向け、種苗生産体制確立のための資源培養管理型漁業の振興を図ります。</t>
  </si>
  <si>
    <t>ウニ・アワビの種苗放流により、沿岸資源を増大し採貝漁業の推進を図ります。</t>
  </si>
  <si>
    <t>水産物処理加工施設の冷凍設備機器更新を支援し、冷凍加工事業の推進を図ります。</t>
  </si>
  <si>
    <t>水産物処理加工施設冷凍設備機能向上事業（冷凍設備一式）</t>
  </si>
  <si>
    <t>涌元漁港漁具洗浄施設の電源改良を支援し、漁業者負担の軽減を図ります。</t>
  </si>
  <si>
    <t>漁具洗浄施設電源改良事業助成（発電機、電気工事一式）</t>
  </si>
  <si>
    <t>「水産多面的機能発揮対策事業」で藻場保全活動を推進します。</t>
  </si>
  <si>
    <t xml:space="preserve"> 水産多面的機能発揮対策事業【藻場保全活動（ウニ密度管理、母藻の設置、海藻の投入、モニタリング調査）、活動により生じた廃棄物の利活用】</t>
  </si>
  <si>
    <t>水産物のブランド化や消費拡大事業を支援します。</t>
  </si>
  <si>
    <t>水産物消費拡大助成事業
物産展の開催（しりうち大漁まつり）来場者　約2,300人、売上　2,187千円
料理講習会の開催（浜の母さんと語ろう会：知内町開催）</t>
  </si>
  <si>
    <t>料理講習会については、相互交流で実施（H27東京都、Ｈ28知内町）</t>
  </si>
  <si>
    <t>小谷石漁港越波対策事業の早期完成に向け要望活動を継続します。</t>
  </si>
  <si>
    <t>魚礁や増殖礁設置事業などの水産基盤整備の促進を引き続き要望します。</t>
  </si>
  <si>
    <t>町内企業等の新分野進出や新商品開発、企業・商品価値向上、人材育成など地域産業振興と新規起業等への支援制度（ものづくり産業振興事業）を継続実施します。</t>
  </si>
  <si>
    <t>雇用・担い手支援　3件　5人　助成額　3,750千円
新分野進出・規模拡大　4件　助成額 126,130千円
新商品開発　3件　助成額 5,700千円
企業・商品価値向上　2件　助成額 440千円
人材育成　8件 11人　助成額 1,440千円</t>
  </si>
  <si>
    <t>商業担い手育成確保のため新規就業支援制度（ものづくり産業振興事業）による給付金事業を継続実施します。</t>
  </si>
  <si>
    <t>Ｈ28年度末に1件の新規就業者あり（給付はＨ29年度）。
※1）町ウェブサイトや移住フェア（札幌・東京・名古屋・大阪等）でＰＲ実施</t>
  </si>
  <si>
    <t>地域特性を活かした企業誘致活動を進めるため、立地企業に対する支援制度（ものづくり産業振興事業）を継続実施します。</t>
  </si>
  <si>
    <t>事業実施も対象者なし
※1）町ウェブサイトや移住フェア（札幌・東京・名古屋・大阪等）でＰＲ実施</t>
  </si>
  <si>
    <t>更なる商工振興を図るため、商工会活動事業に対し、一部助成を実施します。</t>
  </si>
  <si>
    <t>商工振興指導事業助成金　9,375千円
地域商工業者の経営安定と地域振興への貢献が図られた。</t>
  </si>
  <si>
    <t>都市における地域特産品ＰＲ事業として「地域資源利用魅力向上事業」を実施します。</t>
  </si>
  <si>
    <t>地域資源利用魅力向上事業助成（カキ・ニラ知内フェア開催）　1,698千円
事業実施により、多くの入場者があり、町及び特産品のＰＲが図られた。</t>
  </si>
  <si>
    <t>次年度からは移住フェア開催時に地域特産品ＰＲを実施</t>
  </si>
  <si>
    <t>文化・スポーツ合宿誘致をはじめ交流人口の拡大により、商業振興を図ります。</t>
  </si>
  <si>
    <t>産業振興
教育委員会</t>
  </si>
  <si>
    <t>知内町文化・スポーツ合宿誘致推進条例により事業を推進。今後「合宿の里づくり」を目指した合宿受入の推進により、更なる民間施設の活用に伴い商業振興が期待される</t>
  </si>
  <si>
    <t>今後の事業利用の推進に向けた町内向け（旅館・民宿）に対するＰＲを推進</t>
  </si>
  <si>
    <t>サマーカーニバル」や「カキニラまつり」などイベント事業を支援します。</t>
  </si>
  <si>
    <t>・サマーカーニバルin知内実行委員会助成　10,000千円
・カキVSニラまつり実行委員会助成　1,350千円
　事業実施により、町外から多くの観光入込があり、町のＰＲが図られたとともに、町外からの消費増大につながった。また、イベントの企画検討から実施に至るまでの間、異業種青年間の交流が深められ、地域活性化を担う人材の育成に大きく寄与した。</t>
  </si>
  <si>
    <t>既存企業の育成、体質強化や起業、新分野進出などに、ものづくり産業振興事業の積極的な活用を推進します。</t>
  </si>
  <si>
    <t>町広報6月号により周知。
施策検討委員会や地域産業団体等の意見を踏まえた制度の改正を検討。</t>
  </si>
  <si>
    <t>町の特性（光ファイバー網、北海道新幹線、高規格道路）を活かした企業誘致活動を実施します。</t>
  </si>
  <si>
    <t>地域創生
総務企画</t>
  </si>
  <si>
    <t>―</t>
  </si>
  <si>
    <t>ものづくり産業振興条例による企業立地優遇施策や移住促進関連施策を町ウェブサイトでPRしている</t>
  </si>
  <si>
    <t>町と関係機関の連携による無料職業紹介事業の実施について検討します。</t>
  </si>
  <si>
    <t>無料職業紹介所の開設を目指し、事業実施について検討した（Ｈ29開設決定）</t>
  </si>
  <si>
    <t>季節労働者の雇用安定のための支援を行っていきます。</t>
  </si>
  <si>
    <t>季節労働者健康診断費負担　4,000円×8名分＝32千円
出稼ぎ労働者手帳発行　4名分</t>
  </si>
  <si>
    <t>関係機関と連携し、法定労働時間や最低賃金制度の周知徹底を図ります。</t>
  </si>
  <si>
    <t>広報誌に掲載し周知している</t>
  </si>
  <si>
    <t>新規高卒者等を採用する町内事業所への支援を引き続き実施します。</t>
  </si>
  <si>
    <t>・新規高卒者等雇用奨励助成
　3事業者3名雇用に対し、助成金を支出（300千円×3名＝900千円）</t>
  </si>
  <si>
    <t>買い物や通院等の利便性向上の図るため、既存バス交通を補完する、デマンド交通を試験運行し、交通空白地域等に住む高齢者などの交通弱者が利用しやすい公共交通のあり方を検証します。</t>
  </si>
  <si>
    <t>地域創生</t>
  </si>
  <si>
    <t>新たな地域公共交通（予約運行型バス）の実証運行を実施。
【1回目】
実証期間：H28.10.21～H28.11.18 　
運行区域：小谷石方面　　　　　　　  
利用者数：24名（延べ利用者数）　　  
【2回目】
実証期間：H29.2.13～H29.3.10
運行区域：小谷石方面・湯ノ里-重内方面
利用者数：小谷石方面38名、湯ノ里-重内方面96名（延べ利用者数）</t>
  </si>
  <si>
    <t>継続して実証運行を実施</t>
  </si>
  <si>
    <t>安全な道路交通確保のため橋梁、町道の点検、補修と改築を計画的に実施します。また生活道路の整備助成も継続して実施します。</t>
  </si>
  <si>
    <t>新知内橋補修設計、補修工事（38,156）、、サンナス１号橋補修工事（4,428）、橋梁点検34橋（13,068）</t>
  </si>
  <si>
    <t>橋梁長寿命化計画に基づき今後とも継続実施</t>
  </si>
  <si>
    <t>町営住宅で快適に暮らせるよう設備の改修を計画的に行うとともに、建て替えについても検討します。</t>
  </si>
  <si>
    <t>町営住宅の3か所給湯、ユニットバス、室内手摺設置
アカシア団地（6,372）、紅葉団地（9,795）、さくら団地解体（6,750）</t>
  </si>
  <si>
    <t>公営住宅等長寿命化計画に基づき今後とも継続実施</t>
  </si>
  <si>
    <t>「安全」「安心」な水道水を「安定的」に供給するため、水道施設の更新事業では耐震性を考慮しながら継続して実施するとともに、十分な水質の管理、合理的な水道事業経営に努めます。</t>
  </si>
  <si>
    <t>浄水場施設更新・整備（39,949）、配水管更新・新設（27,272）</t>
  </si>
  <si>
    <t>重要度、優先度を決めながら今後とも更新事業は継続実施。持続可能な水道経営のため民間委託の検討</t>
  </si>
  <si>
    <t>下水道、浄化槽の普及促進のため助成事業を継続して実施するとともに、安心な施設運営のため下水道施設を効率的に更新します。</t>
  </si>
  <si>
    <t>下水道施設の電気設備更新事業（50,216）、浄化槽設置整備事業-5基（5,780）</t>
  </si>
  <si>
    <t>下水道施設長寿命化計画に基づき今後とも更新事業を実施</t>
  </si>
  <si>
    <t>地域の森林資源を活用した木質バイオマスエネルギーの熱利用を継続するとともに、メガソーラー発電誘致や潮流発電候補地としての可能性など、低炭素地域づくりを積極的に推進します。</t>
  </si>
  <si>
    <t>・庁舎暖房及び第一町民プールの加温に木質バイオマスエネルギーの熱利用を行った。
・中央公民館及びスポーツセンターへの木質バイオマスボイラー導入に向け実施設計を行った。
・湯ノ里の旧共同育成牧場跡地に知内メガソーラー20M発電所（合同会社はやてソーラー）を誘致。</t>
  </si>
  <si>
    <t>・中央公民館及びスポーツセンターでも木質バイオマスエネルギーの熱利用を行う
・メガソーラーは平成29年に工事を開始し、平成30年12月発電開始予定</t>
  </si>
  <si>
    <t>「松前半島道路」の整備促進に向けた要請活動を強化します。</t>
  </si>
  <si>
    <t>「貨物新幹線構想」推進に向け、青函トンネル北海道側出入口としての地理的条件を生かすため、関係機関との情報交換や要請活動を実施します。</t>
  </si>
  <si>
    <t xml:space="preserve">H28.5.19-20　貨物新幹線構想の推進に向け要望活動を実施。
</t>
  </si>
  <si>
    <t>河川環境、海岸防災、道路の安全対策等に係る単独要望活動を実施します。</t>
  </si>
  <si>
    <t>高齢者がより安心して暮らせる地域をつくるため、ICTを活用したタブレット型情報端末を試験導入し、双方向緊急通報システム、デマンド交通予約システムなどの試行運用を実施します。</t>
  </si>
  <si>
    <t>タブレット端末50台を導入し実証試験を実施
対象者）高齢者世帯・緊急通報装置設置世帯・子育て世帯・一般世帯・民生委員
実施期間）Ｈ29年1月10日から3月1日まで</t>
  </si>
  <si>
    <t>高齢者がより利用しやすい工夫をするとともに防災機能も取り入れた実証試験を実施</t>
  </si>
  <si>
    <t>高齢者等の除雪サービス・屋根雪下ろし事業等を継続し、安心して暮らせるまちづくりを進めます。</t>
  </si>
  <si>
    <t>除雪サービス事業(独居老人世帯等)　　50世帯　延べ1,381回
高齢者等屋根雪下ろし助成事業　利用実績なし</t>
  </si>
  <si>
    <t>福祉灯油購入費助成等の低所得者への支援を継続します。</t>
  </si>
  <si>
    <t>低所得世帯の冬期間の経済的負担を軽減するため社会福祉協議会への委託及び福祉委員との連携により実施　　高齢者世帯214件・障害者世帯５０件・ひとり親世帯１７件　合計245件へ助成　</t>
  </si>
  <si>
    <t>継続して実施（H29増額の予定）</t>
  </si>
  <si>
    <t>高齢者等の見守り体制の充実を図ります。</t>
  </si>
  <si>
    <t>介護安否確認（社協）25名　延べ1,717回</t>
  </si>
  <si>
    <t>中の川、山栗川、外記川、森越川の河川改修工事、砂防工事の早期完成、さらには中の川地区の海岸侵食対策、高波対策についても要望します。</t>
  </si>
  <si>
    <t>渡島総合開発期成会や町単独要望活動を通じて国、道、関係省庁、関係国会議員に対し要望活動を実施。</t>
  </si>
  <si>
    <t>町民の安全で安心できる暮らしを守るため、水源涵養機能の維持・増進として「水源林造成事業」を実施します。【再掲】</t>
  </si>
  <si>
    <t>16番事業に記載</t>
  </si>
  <si>
    <t>消防水利確保のため、計画的に防火水槽や消火栓を整備します。</t>
  </si>
  <si>
    <t>防火水槽（重内地区　1基）　7,604千円
消火栓更新（湯ノ里地区　１基　元町地区３基）　4,088千円</t>
  </si>
  <si>
    <t>自主防災組織等による防災訓練等の支援に努めます。</t>
  </si>
  <si>
    <t>各町内会が地域防災会議を組織し主体的に防災訓練を実施しており、開催支援や各地域の避難所、津波浸水区域等を説明　　防災訓練　7地区で開催</t>
  </si>
  <si>
    <t>訓練開催支援を継続し防災意識の徹底を図る</t>
  </si>
  <si>
    <t>交通安全運動や地域安全運動を住民総ぐるみ運動として展開します。</t>
  </si>
  <si>
    <t>年間を通じての交通安全運動（春・夏・秋・冬）を中心に、各種の街頭啓発や旗の波運動、広報紙・防災行政無線による啓発など、各関係機関並びに各団体の協力を得ながら事業を実施</t>
  </si>
  <si>
    <t>認知症高齢者及び家族を支えるため、「認知症サポーター」養成及び「認知症ケアパス（マニュアル）」を作成し、普及・啓蒙を図ります。</t>
  </si>
  <si>
    <t>認知症予防教室・・・開催回数5回、延べ参加人数47名
認知症サポーター養成講座・・・開催回数6回、延べ参加人数103名
認知症カフェ・・・開催回数3回、延べ参加人数10名
個別相談・・・16件</t>
  </si>
  <si>
    <t>認知症が増えているので、予防対策に重点を置きたい。→認知症予防教室の継続
課題：認知症支援として受けれるサービスが不足
対応：①介護保険以外のサービスで補えるものは補い、介護サービスに余力をもたせる。早急に介護保険以外のサービスの整備
（移送サービス、ボランティア養成）
②認知症の正しい理解を深め、対応力を高める。（認知症サポーター、カフェ）</t>
  </si>
  <si>
    <t>介護予防を健康づくりと連続的・一体的に行い、健康寿命の延伸を図ります。</t>
  </si>
  <si>
    <t>転倒予防教室・・・開催回数66回、延べ参加人数502名
エンカサイズ教室・・・開催回数4回、延べ参加人数94名
水中運動教室・・・開催回数12回、延べ参加人数120名
通所型介護予防事業・・・開催回数5回、延べ参加人数70名
訪問型介護予防事業・・・開催回数12回、延べ参加人数35名
その他教室・・・開催回数3回、延べ参加人数48名
脳力アップ教室・・・開催回数5回、延べ参加人数47名
成果：各種教室等を開催したことによって、介護認定率については、横ばい傾向となっている。
（Ｈ26-18.4％、Ｈ27-18.4％、Ｈ28-19.4％）</t>
  </si>
  <si>
    <t>①健康推進と連携し、若い頃からの健康づくりが将来の介護予防につながることを普及啓発
②高齢者日常生活調査を通じ、介護予防への意識を高める
③軽度支援者が状態の維持・悪化予防ができるように通所型サービス、訪問型サービスを継続</t>
  </si>
  <si>
    <t>第六期介護保険事業計画に基づき、介護保険事業の充実を図るとともに、介護予防・日常生活支援総合事業の体制整備を行います。</t>
  </si>
  <si>
    <t>認知症対応型共同生活介護施設(グループホーム)整備等について検討をします。</t>
  </si>
  <si>
    <t>第7次介護保険計画策定の中で調整検討</t>
  </si>
  <si>
    <t>シニア世代が積極的に社会参加できるよう、ボランティア活動や就労の場について検討します。</t>
  </si>
  <si>
    <t>小学生の通学路での見守りボランティア、老人クラブの花部会による公共施設の花壇整備等実施
   ・町内会の見守り隊活動助成金（４町内会）　２００千円　　就労の場については今後も検討する</t>
  </si>
  <si>
    <t>老人クラブ活動の支援や健康づくり・交流の場の提供に努めます。</t>
  </si>
  <si>
    <t>・老人クラブ活動助成事業　　　　1,392千円（全13クラブ）　　　　　　　　　　　　　　　　　　　　　　　　　　　　　　・老人クラブ連合会設立50周年記念事業助成金　　600千円
・シルバースポーツ大会、ふれあい農園、設立50周年記念式典・祝賀会等　　町・老ク共催で実施</t>
  </si>
  <si>
    <t>障がい者福祉サービス及び給付費事業の充実を図るとともに、障がい者雇用については、関係機関との連携のもと雇用の場の確保について検討します。</t>
  </si>
  <si>
    <t>障害者総合支援法に基づき、障害者の日常生活及び社会生活の総合的な支援を図る為実施　　　　　　　福祉サービス利用者47名（入所27名・在宅20名）在宅利用者については保健師及び社協と連携を取りながら支援している。障害者雇用の場の確保については継続して検討。</t>
  </si>
  <si>
    <t>住民健（検）診や各種予防接種の助成を継続するとともに、脳検診や高齢者肺炎球菌ワクチン助成事業の受診・接種勧奨を進めます。</t>
  </si>
  <si>
    <t>予防接種料金（インフルエンザ、肺炎球菌）および検診料金の助成（65歳以上）</t>
  </si>
  <si>
    <t>国民健康保険会計の運営安定化のため、総合検診や特定健診の受診勧奨や医療費の適正化対策を進めます。</t>
  </si>
  <si>
    <t>生活習慣病等の予防、早期発見、早期治療による医療費抑制を図るため、特定健診、がん検診、および保健指導を実施
集団検診年7日間、個別健診は通年で実施（特定健診受診率34.3％）</t>
  </si>
  <si>
    <t>H29年度の特定健診受診率（55％）に達成しなかった</t>
  </si>
  <si>
    <t>診療体制の充実やドクターヘリ運行体制の安定化に努めて参ります。</t>
  </si>
  <si>
    <t>道南ドクターヘリは、平成27年2月16日より運航を開始
平成２８年度当町の運航実績は、１件（Ｈ２７－６件）</t>
  </si>
  <si>
    <t>スポーツによる町民の健康づくりのため、町民プールをはじめ各スポーツ施設を活用した体力づくり教室を実施します。</t>
  </si>
  <si>
    <t>各種水泳教室1,010,000円（実施回数24回　参加者延べ290名）
バトミントン教室20,000円（実施回数1回　参加者数11名）
ノルディツクウォーキング（実施回数2回　参加者数41名）</t>
  </si>
  <si>
    <t>各種教室は参加者がマンネリ傾向にあるが、生涯スポーツの推進に向け継続開催する.</t>
  </si>
  <si>
    <t>「チャレンジデー2016」の実施や「すこやかロード」の認定により、町民の皆スポーツに向けた取組みを進め、元気なまちづくりを目指します。</t>
  </si>
  <si>
    <t>チャレンジデー実行委員会運営補助金120,000円（イベント参加者2,673名：沖縄県伊江村に勝利）
すこやかロード認定に向けた事務手続き（平成28年度認定）</t>
  </si>
  <si>
    <t>健康づくりや生涯スポーツの推進の他、町民間交流を図るため継続し開催する</t>
  </si>
  <si>
    <t>学校と連携した地域学習組織づくりと学習の場づくりに努めるとともに、学びを通じた住民主体の地域づくりに努めます。</t>
  </si>
  <si>
    <t>学校・家庭・地域が連携協力し放課後等において、学校教室等を活用して子どもたちの安全・安心な活動場所を確保し、学習や各種体験・交流活動の場所を提供した。</t>
  </si>
  <si>
    <t>町立知内高校の教育内容の充実とキャリアアップのため、2年生全員の海外研修や海外短期留学事業を実施し、西南渡島拠点校としての信頼性の向上に努めます。</t>
  </si>
  <si>
    <t>ヨーロッパを中心にＩＳ（イスラム国）のテロが多発し、アジアでも発生するようになり、６月の末には見学先のマレーシアで発生し、８月上旬には隣国のインドネシアからシンガポールの宿泊地を狙ったテロ未遂が発生した。
以上の経緯から、海外研修と海外短期留学事業は実施できなかった。海外研修は国内での修学旅行代替を実施した。</t>
  </si>
  <si>
    <t>海外情勢の情報収集に努め、生徒の安全確保に最大限の配慮をして事業を実施予定</t>
  </si>
  <si>
    <t>コミュニティ・スクールを中核とした、地域ぐるみの学校づくりを推進します。</t>
  </si>
  <si>
    <t>幼稚園・小学校・中学校・高等学校全ての学校でコミュニティスクールが導入され、学校運営協議会を開催することができた。導入により、学校（園）の組織体制づくりや具体的な改善が進み、特色ある学校（園）づくりや、地域との連携が深まった。</t>
  </si>
  <si>
    <t>コミュニティ・スクール連絡会議を開催し、相互の連携と情報交換を通じて、成果や課題の共有を図っていく。</t>
  </si>
  <si>
    <t>中央公民館や郷土資料館での、各種教室・講座の充実を図り、町民の主体的な学習活動を支援するとともに、町民の読書環境の充実にも努めて参ります。</t>
  </si>
  <si>
    <t>年間を通して「公民館講座」及び「ミュージアム・パル」や「知内学のすすめ」を開講し、学習機会の提供を図った。　　　　　　　　　　　　　　　　　　　　　　　　　　　　　　　　　　　　　　　　　　　　　　　　　　　　　　　　　　　　　　　　　　　　　　　　　　　　　　　　　　　　　　　　　　　　　　　　　　　　　　　読書活動の推進については、ブックフェスティバル等の事業実施により、貸出冊数は増加している。また、公民館内のあらゆるところで読書ができるよう環境整備の充実に努める。</t>
  </si>
  <si>
    <t>アンケート等の実施により、講座等の参加者の声を聴き、内容の充実に努める。図書館ボランティア公募や学校図書館活動を支援する。</t>
  </si>
  <si>
    <t>郷土資料や過去の映像など、有形無形の貴重な文化財資料を整理活用しての郷土史学習を開催するとともに、郷土資料館の建替えについても検討します。</t>
  </si>
  <si>
    <t>音声テープの文字化や、写真資料のデジタル化をし、知内みらい大学の地域教室などに活用した。</t>
  </si>
  <si>
    <t>次年度も継続</t>
  </si>
  <si>
    <t>まちづくり意識の啓発に向けた講演会を開催するとともに、各団体等が実施する、まちづくり研修会開催を支援します。</t>
  </si>
  <si>
    <t>教育委員会
総務企画</t>
  </si>
  <si>
    <t>「まちづくりカフェ」開催。様々な産業団体や、行政等によるまちづくり意見交換会を、ワークショップ形式で進め本町の現状と課題を明確にし、課題解決に向けた意見交換会を行った。48名参加。</t>
  </si>
  <si>
    <t>社会教育委員を中心に、担い手育成という視点から中高生の参加をさらに拡大する。</t>
  </si>
  <si>
    <t>矢越山荘での地域づくり事業や各種の研修活動を支援するとともに、北海道教育大学函館校による「小谷石再生プロジェクト」を支援します。</t>
  </si>
  <si>
    <t xml:space="preserve">小谷石地区における地域資源調査や町内会との交流に参画し、地域活性化に貢献。
H28.6.17　北海道教育大学函館校と協定締結
</t>
  </si>
  <si>
    <t>今後、これまでの地域資源調査活動を基礎として、地域活性化に向けた具体的な取り組みを支援</t>
  </si>
  <si>
    <t>学校と地域が一体となっての湯ノ里ゆめ大学の活動を支援して参ります。</t>
  </si>
  <si>
    <t>老人クラブ、地域住民、湯ノ里小学校児童、保育所の子どもたちが「そば打ち体験」「植栽活動」「もちつき集会」などの体験活動を一緒に行うことで、学校・家庭・地域が一体となって地域づくりに参画し、各団体の協力を得ながら事業を実施することができた。</t>
  </si>
  <si>
    <t>まちづくり懇談会、ふれあい懇話会を継続開催します。</t>
  </si>
  <si>
    <t>まちづくり懇談会―平成28年10～11月に12町内会で実施。出席者延べ242名
ふれあい懇話会―平成29年1～2月に8町内会で実施。出席者延べ229名</t>
  </si>
  <si>
    <t>まちづくり移動町長室を継続開催します。</t>
  </si>
  <si>
    <t>開催希望なし。</t>
  </si>
  <si>
    <t>異業種青年団体や子育て世代の方々との意見交換・懇談会を継続開催します。</t>
  </si>
  <si>
    <t>今後のまちづくりに向け、農協・漁協・商工会・観光協会・建設協会・信知会等各団体の青年部との懇談会を開催し若い世代の意見を聴取するとともに、子育て世代との意見交換を行う。</t>
  </si>
  <si>
    <t>町内会が自主的に行うコミュティ活動を支援します。</t>
  </si>
  <si>
    <t>町内会が自主的に実施するコミュニティ整備事業に対する助成（70％以内）　6町内会　８事業</t>
  </si>
  <si>
    <t>事務の効率化を図るため、組織・機構の見直しを行います。</t>
  </si>
  <si>
    <t>地域創生推進室、ものづくり推進室について兼務発令により組織横断的な事業推進体制を構築</t>
  </si>
  <si>
    <t>情報セキュリティ対策の高度化を図ります。</t>
  </si>
  <si>
    <t>・従来のネットワークを行政専用のLGWANとインターネットに分離
・マイナンバー利用端末ではログイン時にICカード及びパスワード入力の二要素認証を採用
・USBメモリなどの記録媒体の使用を制限
などにより、個人情報の漏えいを防止するための対策を講じた。</t>
  </si>
  <si>
    <t>職員研修により知識・モラルの向上を図る。</t>
  </si>
  <si>
    <t>人事評価制度の導入により、職員の資質向上・意識改革を図ります。</t>
  </si>
  <si>
    <t>人事評価実施要項及び人事評価制度マニュアルを策定したが、評価の実施に至らず</t>
  </si>
  <si>
    <t>平成29年度から人事評価を実施</t>
  </si>
  <si>
    <t>行政資源の効果的運用を図るため、新地方公会計制度を導入します。</t>
  </si>
  <si>
    <t>統一的な基準による財務書類等の作成のため、財務会計システムの改修を実施し、財務書類作成等システムを導入した。</t>
  </si>
  <si>
    <t>平成29年度より、統一的な基準による財務書類等を公表</t>
  </si>
  <si>
    <t>公共施設等総合管理計画に基づき、施設の適正な維持管理に努めます。</t>
  </si>
  <si>
    <t>公共施設等管理計画のほか、各個別計画に基づき公共施設・橋梁などを適正に管理。</t>
  </si>
  <si>
    <t>Ⅱ</t>
  </si>
  <si>
    <t>元町定住団地に整備したセミオーダー住宅のモデル住宅を活用して、町への移住を促進します。</t>
  </si>
  <si>
    <t>1世帯（3名）の移住があり、1棟（29坪）のセミオーダー住宅を建設
※1</t>
  </si>
  <si>
    <t>知内版ＣＣＲＣを核として、新たな時代に対応したまちづくりのマスタープランの策定と併せて公共施設の集約化を図り、住民の利便性の向上、コンパクトなまちづくりを進めます。</t>
  </si>
  <si>
    <t>今後10ヵ年程度の実施計画として、「知内町多世代交流型まちづくりマスタープラン」を作成</t>
  </si>
  <si>
    <t>移住・定住・福祉・買い物・交通等多岐にわたる分野の移住等情報需要に対し、一元的な情報提供・相談サービス体制を構築し円滑な移住等の受入を進めます。</t>
  </si>
  <si>
    <t>定住・移住に関するプラットホーム構築事業として、H29年3月21日に町ホームページをリニューアルし、移住者向けサイトを設置した。</t>
  </si>
  <si>
    <t>空き家の現状把握・分析を行い、データベース化・空き家バンクを構築し有効利用に努めます。</t>
  </si>
  <si>
    <t xml:space="preserve">・町内全域にわたり空き家等外観目視調査を実施。
　（戸建専用住宅：117件・物置：26件・車庫、農舎：11件・その他：33件（H28.11.1時点））
・戸建専用住宅所有者向け意向アンケート調査を実施し、空き家等に対する意向等を確認。
・空き家等対策を総合的かつ計画的に実施するための計画として「知内町空家等対策計画」を策定。
・空家等情報管理システムを導入し、空家等の現状、所有者等を管理。
・北海道空き家情報バンクの活用。
</t>
  </si>
  <si>
    <t>危険な空き家等所有者に対して、適正管理を促し、有効活用できる空き家等は積極的な情報発信を行い、需要と供給のマッチング対策を図る。</t>
  </si>
  <si>
    <t>物産館のリニューアルと北海道新幹線展望塔の整備により「道の駅しりうち」の魅力度向上を図るとともに、「かき小屋知内番屋」を活用した食のPRと特産品販売を促進します。</t>
  </si>
  <si>
    <t>・新幹線展望塔整備事業 119,434千円
　11/21にオープニングセレモニー開催。鉄道ファンを中心とした交流人口の拡大が図られた。
・「食」のスポット管理運営事業 6,601千円
　4/25から（株）スリーエスへの管理運営委託から、（株）K.A.M rich foods知内事業所への指定管理に移行（指定管理料なし）。食による特産品ＰＲを通じ、交流人口拡大に努めているところ。</t>
  </si>
  <si>
    <t>更なる交流人口拡大に向けて、継続して実施</t>
  </si>
  <si>
    <t>町サイトのリニューアルにより観光PR体制を強化するとともに、町を紹介しているサイト間の連携強化に向け、産業団体・組織とのインターネット連携会議を開催します。</t>
  </si>
  <si>
    <t>町ウェブサイトを全面改修。閲覧者の見やすさや探しやすさに加え、職員の使いやすさを改善した。</t>
  </si>
  <si>
    <t>掲載内容の更新や積極的な情報発信を行う。</t>
  </si>
  <si>
    <t>本町を訪れる方々に知内の観光スポットが一目で分かるよう、観光案内看板を町内各所に設置します。</t>
  </si>
  <si>
    <t>・観光案内看板製作・設置外 5,791千円
　「道の駅しりうち」看板改修
　知内町及び地区案内図設置（建有川塞門跡、道の駅しりうち、イカリカイ駐車公園）
　小谷石展望塔入口看板設置外　</t>
  </si>
  <si>
    <t>旧牧場跡地の環境、景観を活用した公園整備の検討を進めます。</t>
  </si>
  <si>
    <t>「知内町多世代交流型まちづくりマスタープラン」のなかで整備計画を作成する</t>
  </si>
  <si>
    <t>矢越山荘を拠点に、小谷石地域の観光資源、人的資源を活かした自然体験活動や研修事業、交流事業を進め、地域の活性化と観光振興を図ります。</t>
  </si>
  <si>
    <t>H28.10.9　　854クラフトホリデー（観光協会青年部主催）
H28.10.16　矢越山荘まつり（小谷石町内会主催）
その他、矢越山荘見学、各種事業、災害避難などで利用。
延べ利用者数：1,532名</t>
  </si>
  <si>
    <t>今後も矢越山荘を活用した各種の活動を支援</t>
  </si>
  <si>
    <t>豊かな自然環境などの地域資源を最大限に活用した知内版体験教育型観光プログラム開発とツアーの継続実施により、地域活性化と交流人口の増大に努めます。</t>
  </si>
  <si>
    <t>産業振興
地域創生</t>
  </si>
  <si>
    <t>・11/24及び11/28に知内紹介ツアー「三大展望塔と最古めぐり」を開催
　参加人員35名（函館市周辺の旅行会社、バス・タクシー会社、宿泊施設、出版関係者を対象）
　観光資源のＰＲとともに観光関係者から意見及び助言等を頂戴した。</t>
  </si>
  <si>
    <t>目的・内容を変更し、継続実施</t>
  </si>
  <si>
    <t>観光事業の推進に向けた組織体制の構築（日本版DMO）を検討します。</t>
  </si>
  <si>
    <t>・観光協会にアドバイザー配置。
・H29.6.27に知内町着地型観光推進協議会を設立し、H30の日本版ＤＭＯ設立に向け、協議・検討を進めているところ。</t>
  </si>
  <si>
    <t>さらなる観光振興を図るため、観光協会活動事業に対し助成を実施します。</t>
  </si>
  <si>
    <t>・知内観光協会活動事業助成 4,970千円
　観光協会活動事業へ助成金交付（人件費等）し、観光協会の組織運営強化を図ったところ。
　一部の事業が実施出来なかった。</t>
  </si>
  <si>
    <t>継続して支援し、町及び関係機関との連携強化に努める。</t>
  </si>
  <si>
    <t>各種スポーツ大会の開催誘致・スポーツ合宿による町の活性化に努めるとともに、合宿の里づくりを推進するため、新たに合宿受入事業者に対する助成制度を実施します。</t>
  </si>
  <si>
    <t xml:space="preserve">町内民宿等に宿泊する合宿利用者への補助事業として運用
利用者70名 述べ182名（北海道内高校生・大学生）
</t>
  </si>
  <si>
    <t>利用拡大が見込めるため、継続的に実施し交流人口の拡大を目指す。さらに、町民と交流する機会を検討する。</t>
  </si>
  <si>
    <t>冬季スポーツの振興とスキー人口拡大のため、町営スキー場に圧雪車を導入します。</t>
  </si>
  <si>
    <t>圧雪による利用者の安全確保が図られたが、降雪不足によりオープンが遅れるとともに、クローズを早めることとなり、利用者は減少した。</t>
  </si>
  <si>
    <t>スキー協会等と連携し安全運行に努めるとともに、利用拡大を図る。</t>
  </si>
  <si>
    <t>各団体との連携により、各種文化・スポーツ交流事業を実施して、交流人口の増加を目指します。</t>
  </si>
  <si>
    <t>本町体育協会及びスポーツ少年団本部との連携の他、渡島管内体育協会・渡島西部四町との連携により各種スポーツ事業を開催した。</t>
  </si>
  <si>
    <t>ふるさと創生補助事業で町民が自主的に行う各種の交流活動を支援します</t>
  </si>
  <si>
    <t>総務企画課</t>
  </si>
  <si>
    <t>交流事業4事業：282千円・イベント講演等開催事業2事業：685千円・町が企画し実施する事業：4事業：695千円・新規起業等支援事業6事業：2,650千円　計：4,312千円</t>
  </si>
  <si>
    <t>今別町との交流活動を支援します</t>
  </si>
  <si>
    <t>H28.7.22　　知内町にてゲートボール大会の開催（38名参加）
H28.10.14　今別町にて老人クラブ会員の交流会の開催（82名参加）</t>
  </si>
  <si>
    <t>交流の継続実施</t>
  </si>
  <si>
    <t>知内高校生2年生全員の海外研修に係る費用の一部助成を実施します。【再掲】</t>
  </si>
  <si>
    <t>事業番号72に記載</t>
  </si>
  <si>
    <t>知内高校生の海外留学、知内中学校生徒の語学研修事業を実施します。【再掲】</t>
  </si>
  <si>
    <t>知内高生の海外留学は国際的治安の悪化により中止。知内中学校の生徒の語学研修事業は、北海道教育大学留学生を講師にイングリッシュキャンプを実施し、留学生との交流を通して外国の文化を肌で感じる体験を行った。</t>
  </si>
  <si>
    <t>H29学校予算により実施</t>
  </si>
  <si>
    <t>「矢越山荘」を活用した各種の交流活動を展開します。【再掲】</t>
  </si>
  <si>
    <t>事業番号96に記載</t>
  </si>
  <si>
    <t>水産物のブランド化や消費拡大を目的に、都市圏の団体を招いて料理講習会「浜の母さんと語ろう会」を当町で開催します。【再掲】</t>
  </si>
  <si>
    <t>事業番号25に記載</t>
  </si>
  <si>
    <t>旧牧場跡地の環境、景観を活用した公園整備の検討を進め、都市住民との交流拡大を目指します。【再掲】</t>
  </si>
  <si>
    <t>事業番号95に記載</t>
  </si>
  <si>
    <t>Ⅳ</t>
  </si>
  <si>
    <t>産業青年団体等による婚活イベントの開催を支援するとともに、結婚相談体制を構築します。</t>
  </si>
  <si>
    <t>・婚活に関する事前セミナーの開催（11/17）
・婚活イベントの開催（11/27）7組のカップルが成立。</t>
  </si>
  <si>
    <t>参加者男性、女性の要望や課題を聞き取り、継続して実施</t>
  </si>
  <si>
    <t>妊婦健診の助成を継続するとともに新たに通院費の助成を実施します。</t>
  </si>
  <si>
    <t>1,813　　　415</t>
  </si>
  <si>
    <t>妊婦一般健康診査１人当たり14回助成（延べ16１人）、妊婦超音波検査１人当たり6回助成（延べ102人）、通院費（交通費）１回あたり1,860円助成（延べ223回分）</t>
  </si>
  <si>
    <t>継続実施（29年度からは出産時、産後検診の2回を追加し、計16回分の通院費を助成）</t>
  </si>
  <si>
    <t>育児安心事業（育児支援、相談、精神的フォロー）として産後１ヶ月以内に全戸訪問を実施するとともに、乳幼児健診をはじめ五歳児健診100㌫受診を目指します。</t>
  </si>
  <si>
    <t>新生児・産婦訪問：100％、受診率：①乳児健診：94.3％、②１歳６か月児健診：100％、　　　　　　　　　　　　③３歳児健診：96.6％、④５歳児健診：100％</t>
  </si>
  <si>
    <t>乳幼児を持つ親を対象に、小児科医による子育て講座を実施します。</t>
  </si>
  <si>
    <t>７名参加。参加者は少ないが、子どもの病気や成長発達、子育て等、小児科医から様々なアドバイスを受けられる良い機会となっている。</t>
  </si>
  <si>
    <t>継続実施（土曜日午後から平日午後に変更）</t>
  </si>
  <si>
    <t>乳幼児を対象とする定期予防接種の接種勧奨をするとともに、各種予防接種の助成を実施します。子宮頸がんワクチン接種は、国の動向や情報の収集に努めます。</t>
  </si>
  <si>
    <t>定期予防接種料金全額助成：四種混合80人、ＢＣＧ21人、ヒブ83人、小児肺炎球菌81人、水痘40人、麻疹風疹Ⅰ期27人、Ⅱ期35人、Ｂ型肝炎24人（10月～）、日本脳炎Ⅰ期162人、Ⅱ期89人、二種混合44人、子宮頸がん0人（国の動向、情報収集）</t>
  </si>
  <si>
    <t>子どもの年齢に応じた、子どもの遊び場や遊具を整備し、安全に安心して子育てができる環境を整えます。</t>
  </si>
  <si>
    <t>大型遊具を設置し、幼児・児童の遊び場と体力づくり・各種体験活動の創出を図った</t>
  </si>
  <si>
    <t>安全安心な遊び場とし継続的な管理を行う</t>
  </si>
  <si>
    <t>のびのび教室、離乳食教室、食育教室、すこやか教室など育児教室を開催するとともに、子どもと保護者が交流を通じて子育ての情報交換ができる「子育てサロンや育児サークル支援」を実施します。</t>
  </si>
  <si>
    <t>のびのび教室：隔月年5回44名、離乳食教室：月1回年12回45名、食育教室：隔月年6回69名、すこやか教室：年1回2名利用。育児サークルは活動なし。</t>
  </si>
  <si>
    <t>育児・離乳食・すこやか教室は、教室から相談会に変更し実施。食育教室は継続。</t>
  </si>
  <si>
    <t>中学生までの医療費を無料とする子ども医療費助成制度を継続実施するとともに、Ｂ型肝炎・おたふく・ロタウイルス予防接種費用助成を継続します。</t>
  </si>
  <si>
    <r>
      <t>593　　　</t>
    </r>
    <r>
      <rPr>
        <sz val="9"/>
        <rFont val="ＭＳ Ｐゴシック"/>
        <family val="3"/>
      </rPr>
      <t>（予防接種</t>
    </r>
    <r>
      <rPr>
        <sz val="10"/>
        <rFont val="ＭＳ Ｐゴシック"/>
        <family val="3"/>
      </rPr>
      <t>）</t>
    </r>
  </si>
  <si>
    <t>中学生までの医療費無料。任意予防接種料金一部助成：おたふく28人、ロタ44人、Ｂ型肝炎（9月まで）31人、成人風疹1人</t>
  </si>
  <si>
    <t>フッ化物洗口、フッ素塗布を継続実施し、虫歯保有率の低下を目指します。</t>
  </si>
  <si>
    <t>幼児（年中、年長児）、児童を対象にフッ化物洗口の実施、幼児（3歳半以下）を対象にフッ素塗布を実施。フッ素塗布は28年度年5回実施し、約6割の利用。</t>
  </si>
  <si>
    <t>子ども発達支援センターの充実を図ります。</t>
  </si>
  <si>
    <t>発達の遅れ及びその疑いのある乳幼児の療育、相談、更に保護者の相談機関の拠点として、就学前の乳幼児を対象に知内町こども発達支援センターとして事業開始。延べ１８８名の利用（延べ開設日数126日）。関係機関と連携しながら幼児及び家族支援を実施している。</t>
  </si>
  <si>
    <t>保育料の保護者負担の軽減措置を拡充実施するとともに、保護者のニーズに対応した延長保育、一時預かり保育の体制整備を検討します。</t>
  </si>
  <si>
    <t>町独自の子育て支援対策として保育料の軽減を継続（国基準の4割～6割の軽減）
軽減額実績　計68名　12,987千円</t>
  </si>
  <si>
    <t>知内幼稚園の改築について検討をするとともに、認定子ども園の開設について関係機関との協議を継続します。</t>
  </si>
  <si>
    <t>教育委員会
生活福祉</t>
  </si>
  <si>
    <t>幼稚園の建替えに伴う認定こども園の開設については平成30年度～平成32年度を目途に生活福祉課と教育委員会と関係機関とで協議を重ねている。園児数の減小により将来は、1園が望ましいと思われることから関係機関とは早い時期に方向性を出したい。</t>
  </si>
  <si>
    <t>学童保育事業を継続実施するとともに一層の充実を図ります。</t>
  </si>
  <si>
    <t>就労等により保育に欠ける児童の学童保育を校区・学年を拡大して実施
入所児童数 ： 知小51名　(1年13名　２年14名　３年15名　４年6名　５年２名　6年1名）　　　　　　　　　　　　　　涌小10名 （１年2名　２年4名、3年1名　4年2名　6年1名）</t>
  </si>
  <si>
    <t>湯の里・ハマナス・漁家団地空家居住促進事業で湯ノ里・涌元小学校児童同居世帯への家賃助成事業を継続実施します。</t>
  </si>
  <si>
    <t>湯ノ里・涌元小児童の維持確保のため、湯ノ里・ハマナス・漁家団地小学生同居世帯へ家賃1/2助成を実施
9世帯：1,606千円</t>
  </si>
  <si>
    <t>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</si>
</sst>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52">
    <font>
      <sz val="11"/>
      <name val="ＭＳ Ｐゴシック"/>
      <family val="3"/>
    </font>
    <font>
      <sz val="6"/>
      <name val="ＭＳ Ｐゴシック"/>
      <family val="3"/>
    </font>
    <font>
      <sz val="10"/>
      <color indexed="8"/>
      <name val="ＭＳ Ｐゴシック"/>
      <family val="3"/>
    </font>
    <font>
      <sz val="10"/>
      <name val="ＭＳ Ｐゴシック"/>
      <family val="3"/>
    </font>
    <font>
      <sz val="11"/>
      <color indexed="8"/>
      <name val="ＭＳ Ｐゴシック"/>
      <family val="3"/>
    </font>
    <font>
      <sz val="9"/>
      <name val="ＭＳ Ｐゴシック"/>
      <family val="3"/>
    </font>
    <font>
      <sz val="16"/>
      <name val="ＭＳ Ｐゴシック"/>
      <family val="3"/>
    </font>
    <font>
      <sz val="11"/>
      <name val="ＭＳ ゴシック"/>
      <family val="3"/>
    </font>
    <font>
      <sz val="8"/>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6"/>
      <color indexed="8"/>
      <name val="ＭＳ Ｐゴシック"/>
      <family val="3"/>
    </font>
    <font>
      <sz val="9"/>
      <color indexed="8"/>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sz val="10"/>
      <color theme="1"/>
      <name val="ＭＳ Ｐゴシック"/>
      <family val="3"/>
    </font>
    <font>
      <b/>
      <sz val="16"/>
      <color theme="1"/>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50">
    <xf numFmtId="0" fontId="0" fillId="0" borderId="0" xfId="0"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38" fontId="0" fillId="0" borderId="12" xfId="48" applyFont="1" applyFill="1" applyBorder="1" applyAlignment="1">
      <alignment vertical="center"/>
    </xf>
    <xf numFmtId="38" fontId="0" fillId="0" borderId="13" xfId="48" applyFont="1" applyFill="1" applyBorder="1" applyAlignment="1">
      <alignment vertical="center"/>
    </xf>
    <xf numFmtId="38" fontId="0" fillId="0" borderId="11" xfId="48" applyFont="1" applyFill="1" applyBorder="1" applyAlignment="1">
      <alignment vertical="center"/>
    </xf>
    <xf numFmtId="0" fontId="3" fillId="0" borderId="11" xfId="0" applyFont="1" applyFill="1" applyBorder="1" applyAlignment="1">
      <alignment horizontal="center" vertical="center" wrapText="1"/>
    </xf>
    <xf numFmtId="38" fontId="0" fillId="0" borderId="11" xfId="48" applyFont="1" applyFill="1" applyBorder="1" applyAlignment="1">
      <alignment horizontal="right" vertical="center" wrapTex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38" fontId="0" fillId="0" borderId="13" xfId="48" applyFont="1" applyFill="1" applyBorder="1" applyAlignment="1">
      <alignment vertical="center"/>
    </xf>
    <xf numFmtId="0" fontId="3" fillId="0" borderId="13" xfId="0" applyFont="1" applyFill="1" applyBorder="1" applyAlignment="1">
      <alignment horizontal="center" vertical="center" wrapText="1"/>
    </xf>
    <xf numFmtId="38" fontId="0" fillId="0" borderId="12" xfId="48" applyFont="1" applyFill="1" applyBorder="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wrapText="1"/>
    </xf>
    <xf numFmtId="38" fontId="0" fillId="0" borderId="11" xfId="48" applyFont="1" applyFill="1" applyBorder="1" applyAlignment="1">
      <alignment horizontal="right" vertical="center"/>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38" fontId="0" fillId="0" borderId="11" xfId="48" applyFont="1" applyFill="1" applyBorder="1" applyAlignment="1">
      <alignment vertical="center"/>
    </xf>
    <xf numFmtId="0" fontId="0" fillId="0" borderId="13" xfId="0" applyFont="1" applyFill="1" applyBorder="1" applyAlignment="1">
      <alignment horizontal="center" vertical="center" wrapText="1"/>
    </xf>
    <xf numFmtId="38" fontId="0" fillId="0" borderId="11" xfId="48" applyFont="1" applyFill="1" applyBorder="1" applyAlignment="1">
      <alignment horizontal="right" vertical="center"/>
    </xf>
    <xf numFmtId="38" fontId="0" fillId="33" borderId="11" xfId="48" applyFont="1" applyFill="1" applyBorder="1" applyAlignment="1">
      <alignment vertical="center"/>
    </xf>
    <xf numFmtId="38" fontId="4" fillId="0" borderId="11" xfId="48" applyFont="1" applyFill="1" applyBorder="1" applyAlignment="1">
      <alignment horizontal="right" vertical="center" wrapText="1"/>
    </xf>
    <xf numFmtId="38" fontId="0" fillId="0" borderId="13" xfId="48" applyFont="1" applyFill="1" applyBorder="1" applyAlignment="1">
      <alignment horizontal="right" vertical="center"/>
    </xf>
    <xf numFmtId="0" fontId="3" fillId="33" borderId="13" xfId="0" applyFont="1" applyFill="1" applyBorder="1" applyAlignment="1">
      <alignment vertical="center" wrapText="1"/>
    </xf>
    <xf numFmtId="0" fontId="0" fillId="0" borderId="12" xfId="0" applyFont="1" applyFill="1" applyBorder="1" applyAlignment="1">
      <alignment vertical="center" wrapText="1"/>
    </xf>
    <xf numFmtId="38" fontId="0" fillId="0" borderId="12" xfId="48" applyFont="1" applyFill="1" applyBorder="1" applyAlignment="1">
      <alignment horizontal="right" vertical="center"/>
    </xf>
    <xf numFmtId="0" fontId="0" fillId="0" borderId="12" xfId="0" applyFont="1" applyFill="1" applyBorder="1" applyAlignment="1">
      <alignment horizontal="center" vertical="center" wrapText="1"/>
    </xf>
    <xf numFmtId="0" fontId="5" fillId="0" borderId="11" xfId="0" applyFont="1" applyFill="1" applyBorder="1" applyAlignment="1">
      <alignment vertical="center" wrapText="1"/>
    </xf>
    <xf numFmtId="0" fontId="3" fillId="33" borderId="11" xfId="0" applyFont="1" applyFill="1" applyBorder="1" applyAlignment="1">
      <alignment horizontal="left" vertical="center" wrapText="1"/>
    </xf>
    <xf numFmtId="0" fontId="7" fillId="0" borderId="11" xfId="0" applyFont="1" applyBorder="1" applyAlignment="1">
      <alignment horizontal="justify" vertical="center"/>
    </xf>
    <xf numFmtId="0" fontId="3" fillId="33" borderId="11" xfId="0" applyFont="1" applyFill="1" applyBorder="1" applyAlignment="1">
      <alignment vertical="center" wrapText="1"/>
    </xf>
    <xf numFmtId="0" fontId="7" fillId="0" borderId="11" xfId="0" applyFont="1" applyBorder="1" applyAlignment="1">
      <alignment horizontal="left" vertical="center" wrapText="1"/>
    </xf>
    <xf numFmtId="0" fontId="2" fillId="0" borderId="11" xfId="0" applyFont="1" applyFill="1" applyBorder="1" applyAlignment="1">
      <alignment vertical="center" wrapText="1"/>
    </xf>
    <xf numFmtId="0" fontId="7" fillId="0" borderId="11" xfId="0" applyFont="1" applyBorder="1" applyAlignment="1">
      <alignment vertical="center" wrapText="1"/>
    </xf>
    <xf numFmtId="0" fontId="0" fillId="0" borderId="1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Alignment="1">
      <alignment vertical="center" wrapText="1"/>
    </xf>
    <xf numFmtId="0" fontId="0" fillId="0" borderId="10" xfId="0" applyBorder="1" applyAlignment="1">
      <alignment vertical="center" textRotation="255" wrapText="1"/>
    </xf>
    <xf numFmtId="0" fontId="3" fillId="33" borderId="12"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38" fontId="0" fillId="0" borderId="10" xfId="48" applyFont="1" applyFill="1" applyBorder="1" applyAlignment="1">
      <alignment horizontal="right" vertical="center"/>
    </xf>
    <xf numFmtId="0" fontId="3" fillId="0" borderId="10" xfId="0" applyFont="1" applyFill="1" applyBorder="1" applyAlignment="1">
      <alignment horizontal="center" vertical="center" wrapText="1"/>
    </xf>
    <xf numFmtId="0" fontId="7" fillId="0" borderId="12" xfId="0" applyFont="1" applyBorder="1" applyAlignment="1">
      <alignment horizontal="justify" vertical="center"/>
    </xf>
    <xf numFmtId="0" fontId="7" fillId="0" borderId="13" xfId="0" applyFont="1" applyBorder="1" applyAlignment="1">
      <alignment horizontal="justify" vertical="center"/>
    </xf>
    <xf numFmtId="0" fontId="2" fillId="0" borderId="12" xfId="0" applyFont="1" applyFill="1" applyBorder="1" applyAlignment="1">
      <alignment horizontal="center" vertical="center" wrapText="1"/>
    </xf>
    <xf numFmtId="0" fontId="5" fillId="0" borderId="12" xfId="0" applyFont="1" applyFill="1" applyBorder="1" applyAlignment="1">
      <alignment vertical="center" wrapText="1"/>
    </xf>
    <xf numFmtId="38" fontId="0" fillId="33" borderId="13" xfId="48" applyFont="1" applyFill="1" applyBorder="1" applyAlignment="1">
      <alignment vertical="center"/>
    </xf>
    <xf numFmtId="0" fontId="0" fillId="0" borderId="10" xfId="0" applyFont="1" applyFill="1" applyBorder="1" applyAlignment="1">
      <alignment horizontal="center" vertical="center" textRotation="255" wrapText="1"/>
    </xf>
    <xf numFmtId="38" fontId="0" fillId="0" borderId="10" xfId="48"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textRotation="255" wrapText="1"/>
    </xf>
    <xf numFmtId="38" fontId="0" fillId="33" borderId="12" xfId="48" applyFont="1" applyFill="1" applyBorder="1" applyAlignment="1">
      <alignment vertical="center"/>
    </xf>
    <xf numFmtId="38" fontId="0" fillId="33" borderId="13" xfId="48" applyFont="1" applyFill="1" applyBorder="1" applyAlignment="1">
      <alignment horizontal="right"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0" borderId="15" xfId="0" applyBorder="1" applyAlignment="1">
      <alignment vertical="center" textRotation="255" wrapText="1"/>
    </xf>
    <xf numFmtId="38" fontId="0" fillId="33" borderId="11" xfId="48" applyFont="1" applyFill="1" applyBorder="1" applyAlignment="1">
      <alignment horizontal="right" vertical="center"/>
    </xf>
    <xf numFmtId="38" fontId="0" fillId="33" borderId="10" xfId="48" applyFont="1" applyFill="1" applyBorder="1" applyAlignment="1">
      <alignment vertical="center"/>
    </xf>
    <xf numFmtId="0" fontId="3" fillId="33" borderId="10" xfId="0" applyFont="1" applyFill="1" applyBorder="1" applyAlignment="1">
      <alignment vertical="center" wrapText="1"/>
    </xf>
    <xf numFmtId="38" fontId="0" fillId="33" borderId="12" xfId="48" applyFont="1" applyFill="1" applyBorder="1" applyAlignment="1">
      <alignment horizontal="right" vertical="center"/>
    </xf>
    <xf numFmtId="0" fontId="3" fillId="33" borderId="16" xfId="0" applyFont="1" applyFill="1" applyBorder="1" applyAlignment="1">
      <alignment vertical="center" wrapText="1"/>
    </xf>
    <xf numFmtId="0" fontId="0" fillId="0" borderId="17" xfId="0" applyFont="1" applyFill="1" applyBorder="1" applyAlignment="1">
      <alignment vertical="center"/>
    </xf>
    <xf numFmtId="0" fontId="0" fillId="0" borderId="18" xfId="0" applyBorder="1" applyAlignment="1">
      <alignment vertical="center"/>
    </xf>
    <xf numFmtId="0" fontId="0" fillId="0" borderId="19" xfId="0" applyFont="1" applyFill="1" applyBorder="1" applyAlignment="1">
      <alignment vertical="center"/>
    </xf>
    <xf numFmtId="0" fontId="0" fillId="0" borderId="20" xfId="0" applyBorder="1" applyAlignment="1">
      <alignment vertical="center"/>
    </xf>
    <xf numFmtId="0" fontId="0" fillId="0" borderId="21" xfId="0" applyFont="1" applyFill="1" applyBorder="1" applyAlignment="1">
      <alignment vertical="center"/>
    </xf>
    <xf numFmtId="0" fontId="0" fillId="0" borderId="22" xfId="0" applyBorder="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3" fillId="33" borderId="0" xfId="0" applyFont="1" applyFill="1" applyAlignment="1">
      <alignment vertical="center" wrapText="1"/>
    </xf>
    <xf numFmtId="0" fontId="0" fillId="33" borderId="10" xfId="0" applyFont="1" applyFill="1" applyBorder="1" applyAlignment="1">
      <alignment horizontal="center" vertical="center" textRotation="255" wrapText="1"/>
    </xf>
    <xf numFmtId="0" fontId="0" fillId="33" borderId="14" xfId="0" applyFont="1" applyFill="1" applyBorder="1" applyAlignment="1">
      <alignment horizontal="center" vertical="center" textRotation="255" wrapText="1"/>
    </xf>
    <xf numFmtId="38" fontId="0" fillId="33" borderId="15" xfId="48"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vertical="center" wrapText="1"/>
    </xf>
    <xf numFmtId="0" fontId="3" fillId="33" borderId="12"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wrapText="1"/>
    </xf>
    <xf numFmtId="0" fontId="0" fillId="33" borderId="11" xfId="0" applyFont="1" applyFill="1" applyBorder="1" applyAlignment="1">
      <alignment vertical="center" wrapText="1"/>
    </xf>
    <xf numFmtId="0" fontId="0" fillId="33" borderId="13" xfId="0" applyFont="1" applyFill="1" applyBorder="1" applyAlignment="1">
      <alignment horizontal="center" vertical="center"/>
    </xf>
    <xf numFmtId="0" fontId="0" fillId="33" borderId="13" xfId="0" applyFont="1" applyFill="1" applyBorder="1" applyAlignment="1">
      <alignment vertical="center" wrapText="1"/>
    </xf>
    <xf numFmtId="0" fontId="3" fillId="33" borderId="13" xfId="0" applyFont="1" applyFill="1" applyBorder="1" applyAlignment="1">
      <alignment horizontal="center" vertical="center" wrapText="1"/>
    </xf>
    <xf numFmtId="0" fontId="0" fillId="33" borderId="13" xfId="0" applyFont="1" applyFill="1" applyBorder="1" applyAlignment="1">
      <alignment horizontal="left" vertical="center" wrapText="1"/>
    </xf>
    <xf numFmtId="0" fontId="0" fillId="33" borderId="23" xfId="0" applyFont="1" applyFill="1" applyBorder="1" applyAlignment="1">
      <alignment horizontal="center" vertical="center" textRotation="255" wrapText="1"/>
    </xf>
    <xf numFmtId="0" fontId="0" fillId="33" borderId="16" xfId="0" applyFont="1" applyFill="1" applyBorder="1" applyAlignment="1">
      <alignment horizontal="center" vertical="center"/>
    </xf>
    <xf numFmtId="0" fontId="0" fillId="33" borderId="16" xfId="0" applyFont="1" applyFill="1" applyBorder="1" applyAlignment="1">
      <alignment vertical="center" wrapText="1"/>
    </xf>
    <xf numFmtId="38" fontId="0" fillId="33" borderId="16" xfId="48" applyFont="1" applyFill="1" applyBorder="1" applyAlignment="1">
      <alignment horizontal="right" vertical="center"/>
    </xf>
    <xf numFmtId="0" fontId="3" fillId="33" borderId="16"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4" xfId="0" applyFont="1" applyFill="1" applyBorder="1" applyAlignment="1">
      <alignment vertical="center" wrapText="1"/>
    </xf>
    <xf numFmtId="38" fontId="0" fillId="33" borderId="24" xfId="48" applyFont="1" applyFill="1" applyBorder="1" applyAlignment="1">
      <alignment horizontal="right" vertical="center"/>
    </xf>
    <xf numFmtId="0" fontId="3" fillId="33" borderId="24" xfId="0" applyFont="1" applyFill="1" applyBorder="1" applyAlignment="1">
      <alignment vertical="center" wrapText="1"/>
    </xf>
    <xf numFmtId="0" fontId="3" fillId="33" borderId="24" xfId="0" applyFont="1" applyFill="1" applyBorder="1" applyAlignment="1">
      <alignment horizontal="center" vertical="center" wrapText="1"/>
    </xf>
    <xf numFmtId="0" fontId="5" fillId="33" borderId="11" xfId="0" applyFont="1" applyFill="1" applyBorder="1" applyAlignment="1">
      <alignment vertical="center" wrapText="1"/>
    </xf>
    <xf numFmtId="38" fontId="0" fillId="33" borderId="11" xfId="48" applyFont="1" applyFill="1" applyBorder="1" applyAlignment="1">
      <alignment horizontal="right" vertical="center" wrapText="1"/>
    </xf>
    <xf numFmtId="0" fontId="8" fillId="33" borderId="25" xfId="0" applyFont="1" applyFill="1" applyBorder="1" applyAlignment="1">
      <alignment horizontal="center" vertical="center" textRotation="255" wrapText="1"/>
    </xf>
    <xf numFmtId="38" fontId="0" fillId="33" borderId="12" xfId="48" applyFont="1" applyFill="1" applyBorder="1" applyAlignment="1">
      <alignment horizontal="right" vertical="center" wrapText="1"/>
    </xf>
    <xf numFmtId="0" fontId="0" fillId="33" borderId="23" xfId="0" applyFont="1" applyFill="1" applyBorder="1" applyAlignment="1">
      <alignment vertical="center" textRotation="255" wrapText="1"/>
    </xf>
    <xf numFmtId="0" fontId="0" fillId="33" borderId="23" xfId="0" applyFont="1" applyFill="1" applyBorder="1" applyAlignment="1">
      <alignment horizontal="center" vertical="center"/>
    </xf>
    <xf numFmtId="0" fontId="0" fillId="33" borderId="23" xfId="0" applyFont="1" applyFill="1" applyBorder="1" applyAlignment="1">
      <alignment vertical="center" wrapText="1"/>
    </xf>
    <xf numFmtId="38" fontId="0" fillId="33" borderId="23" xfId="48" applyFont="1" applyFill="1" applyBorder="1" applyAlignment="1">
      <alignment horizontal="right" vertical="center" wrapText="1"/>
    </xf>
    <xf numFmtId="0" fontId="3" fillId="33" borderId="23" xfId="0" applyFont="1" applyFill="1" applyBorder="1" applyAlignment="1">
      <alignment vertical="center" wrapText="1"/>
    </xf>
    <xf numFmtId="0" fontId="3" fillId="33" borderId="23" xfId="0" applyFont="1" applyFill="1" applyBorder="1" applyAlignment="1">
      <alignment horizontal="center" vertical="center" wrapText="1"/>
    </xf>
    <xf numFmtId="0" fontId="7" fillId="33" borderId="16" xfId="0" applyFont="1" applyFill="1" applyBorder="1" applyAlignment="1">
      <alignment horizontal="justify" vertical="center"/>
    </xf>
    <xf numFmtId="0" fontId="7" fillId="33" borderId="11" xfId="0" applyFont="1" applyFill="1" applyBorder="1" applyAlignment="1">
      <alignment vertical="center" wrapText="1"/>
    </xf>
    <xf numFmtId="0" fontId="7" fillId="33" borderId="11" xfId="0" applyFont="1" applyFill="1" applyBorder="1" applyAlignment="1">
      <alignment horizontal="justify" vertical="center"/>
    </xf>
    <xf numFmtId="0" fontId="7" fillId="33" borderId="24" xfId="0" applyFont="1" applyFill="1" applyBorder="1" applyAlignment="1">
      <alignment horizontal="justify" vertical="center"/>
    </xf>
    <xf numFmtId="0" fontId="7" fillId="33" borderId="12" xfId="0" applyFont="1" applyFill="1" applyBorder="1" applyAlignment="1">
      <alignment horizontal="justify" vertical="center"/>
    </xf>
    <xf numFmtId="0" fontId="7" fillId="33" borderId="13" xfId="0" applyFont="1" applyFill="1" applyBorder="1" applyAlignment="1">
      <alignment horizontal="justify" vertical="center"/>
    </xf>
    <xf numFmtId="0" fontId="5" fillId="33" borderId="23" xfId="0" applyFont="1" applyFill="1" applyBorder="1" applyAlignment="1">
      <alignment horizontal="center" vertical="center" textRotation="255" wrapText="1"/>
    </xf>
    <xf numFmtId="0" fontId="7" fillId="33" borderId="13" xfId="0" applyFont="1" applyFill="1" applyBorder="1" applyAlignment="1">
      <alignment horizontal="justify" vertical="center" wrapText="1"/>
    </xf>
    <xf numFmtId="0" fontId="0" fillId="33" borderId="13" xfId="0" applyFont="1" applyFill="1" applyBorder="1" applyAlignment="1">
      <alignment horizontal="right" vertical="center"/>
    </xf>
    <xf numFmtId="0" fontId="3" fillId="33" borderId="13" xfId="0" applyFont="1" applyFill="1" applyBorder="1" applyAlignment="1">
      <alignment horizontal="center" vertical="center"/>
    </xf>
    <xf numFmtId="0" fontId="0" fillId="33" borderId="23" xfId="0" applyFont="1" applyFill="1" applyBorder="1" applyAlignment="1">
      <alignment horizontal="right" vertical="center"/>
    </xf>
    <xf numFmtId="0" fontId="3" fillId="33" borderId="23" xfId="0" applyFont="1" applyFill="1" applyBorder="1" applyAlignment="1">
      <alignment horizontal="center" vertical="center"/>
    </xf>
    <xf numFmtId="0" fontId="0" fillId="33" borderId="10" xfId="0" applyFont="1" applyFill="1" applyBorder="1" applyAlignment="1">
      <alignment vertical="center" textRotation="255" wrapText="1"/>
    </xf>
    <xf numFmtId="0" fontId="0" fillId="33" borderId="10" xfId="0" applyFont="1" applyFill="1" applyBorder="1" applyAlignment="1">
      <alignment horizontal="center" vertical="center"/>
    </xf>
    <xf numFmtId="0" fontId="0" fillId="33" borderId="10" xfId="0" applyFont="1" applyFill="1" applyBorder="1" applyAlignment="1">
      <alignment horizontal="left" vertical="center" wrapText="1"/>
    </xf>
    <xf numFmtId="0" fontId="0" fillId="33" borderId="10" xfId="0" applyFont="1" applyFill="1" applyBorder="1" applyAlignment="1">
      <alignment horizontal="right" vertical="center"/>
    </xf>
    <xf numFmtId="0" fontId="0" fillId="33" borderId="16" xfId="0" applyFont="1" applyFill="1" applyBorder="1" applyAlignment="1">
      <alignment horizontal="left" vertical="center" wrapText="1"/>
    </xf>
    <xf numFmtId="0" fontId="3" fillId="33" borderId="16" xfId="0" applyFont="1" applyFill="1" applyBorder="1" applyAlignment="1">
      <alignment horizontal="center" vertical="center"/>
    </xf>
    <xf numFmtId="0" fontId="0" fillId="33" borderId="24"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0" xfId="0" applyFont="1" applyFill="1" applyAlignment="1">
      <alignment horizontal="center" vertical="center"/>
    </xf>
    <xf numFmtId="0" fontId="3" fillId="33" borderId="0" xfId="0" applyFont="1" applyFill="1" applyAlignment="1">
      <alignment horizontal="right"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xf>
    <xf numFmtId="0" fontId="47" fillId="0" borderId="11" xfId="0" applyFont="1" applyFill="1" applyBorder="1" applyAlignment="1">
      <alignment vertical="center" wrapText="1"/>
    </xf>
    <xf numFmtId="0" fontId="47" fillId="0" borderId="11" xfId="0" applyFont="1" applyFill="1" applyBorder="1" applyAlignment="1">
      <alignment horizontal="center" vertical="center" wrapText="1"/>
    </xf>
    <xf numFmtId="38" fontId="48" fillId="0" borderId="11" xfId="48" applyFont="1" applyFill="1" applyBorder="1" applyAlignment="1">
      <alignment horizontal="right" vertical="center"/>
    </xf>
    <xf numFmtId="0" fontId="49" fillId="0" borderId="11" xfId="0" applyFont="1" applyFill="1" applyBorder="1" applyAlignment="1">
      <alignment vertical="center" wrapText="1"/>
    </xf>
    <xf numFmtId="0" fontId="49" fillId="0" borderId="11" xfId="0" applyFont="1" applyFill="1" applyBorder="1" applyAlignment="1">
      <alignment horizontal="center" vertical="center" wrapText="1"/>
    </xf>
    <xf numFmtId="0" fontId="7" fillId="33" borderId="13"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13" xfId="0" applyFont="1" applyFill="1" applyBorder="1" applyAlignment="1">
      <alignment horizontal="center" vertical="center" wrapText="1"/>
    </xf>
    <xf numFmtId="0" fontId="0" fillId="33" borderId="15" xfId="0" applyFont="1" applyFill="1" applyBorder="1" applyAlignment="1">
      <alignment vertical="center" textRotation="255" wrapText="1"/>
    </xf>
    <xf numFmtId="0" fontId="0" fillId="33" borderId="15" xfId="0" applyFont="1" applyFill="1" applyBorder="1" applyAlignment="1">
      <alignment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horizontal="right" vertical="center"/>
    </xf>
    <xf numFmtId="0" fontId="3" fillId="33" borderId="15" xfId="0" applyFont="1" applyFill="1" applyBorder="1" applyAlignment="1">
      <alignment vertical="center" wrapText="1"/>
    </xf>
    <xf numFmtId="0" fontId="0" fillId="33" borderId="10" xfId="0" applyFont="1" applyFill="1" applyBorder="1" applyAlignment="1">
      <alignment vertical="top" textRotation="255" wrapText="1"/>
    </xf>
    <xf numFmtId="0" fontId="0" fillId="33" borderId="10" xfId="0" applyFont="1" applyFill="1" applyBorder="1" applyAlignment="1">
      <alignment horizontal="center" vertical="center" wrapText="1"/>
    </xf>
    <xf numFmtId="0" fontId="0" fillId="33" borderId="23" xfId="0" applyFont="1" applyFill="1" applyBorder="1" applyAlignment="1">
      <alignment horizontal="left" vertical="center" wrapText="1"/>
    </xf>
    <xf numFmtId="38" fontId="0" fillId="33" borderId="23" xfId="48" applyFont="1" applyFill="1" applyBorder="1" applyAlignment="1">
      <alignment horizontal="right" vertical="center"/>
    </xf>
    <xf numFmtId="38" fontId="0" fillId="33" borderId="24" xfId="48" applyFont="1" applyFill="1" applyBorder="1" applyAlignment="1">
      <alignment horizontal="right" vertical="center" wrapText="1"/>
    </xf>
    <xf numFmtId="38" fontId="0" fillId="0" borderId="12" xfId="48" applyFont="1" applyFill="1" applyBorder="1" applyAlignment="1">
      <alignment horizontal="right" vertical="center"/>
    </xf>
    <xf numFmtId="0" fontId="0" fillId="33" borderId="2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15" xfId="0" applyBorder="1" applyAlignment="1">
      <alignment vertical="center" textRotation="255" wrapText="1"/>
    </xf>
    <xf numFmtId="0" fontId="0" fillId="0" borderId="23" xfId="0" applyBorder="1" applyAlignment="1">
      <alignment vertical="center" textRotation="255" wrapText="1"/>
    </xf>
    <xf numFmtId="0" fontId="0" fillId="0" borderId="25" xfId="0" applyBorder="1" applyAlignment="1">
      <alignment vertical="center" textRotation="255" wrapText="1"/>
    </xf>
    <xf numFmtId="0" fontId="6" fillId="0" borderId="0" xfId="0" applyFont="1" applyAlignment="1">
      <alignment horizontal="center" vertical="center"/>
    </xf>
    <xf numFmtId="0" fontId="0" fillId="0" borderId="15" xfId="0" applyBorder="1" applyAlignment="1">
      <alignment vertical="top" textRotation="255"/>
    </xf>
    <xf numFmtId="0" fontId="0" fillId="0" borderId="23" xfId="0" applyBorder="1" applyAlignment="1">
      <alignment vertical="top" textRotation="255"/>
    </xf>
    <xf numFmtId="0" fontId="0" fillId="0" borderId="25" xfId="0" applyBorder="1" applyAlignment="1">
      <alignment vertical="top" textRotation="255"/>
    </xf>
    <xf numFmtId="0" fontId="0" fillId="0" borderId="10" xfId="0" applyFont="1" applyFill="1" applyBorder="1" applyAlignment="1">
      <alignment horizontal="center" vertical="center"/>
    </xf>
    <xf numFmtId="0" fontId="0" fillId="0" borderId="15" xfId="0" applyBorder="1" applyAlignment="1">
      <alignment vertical="center" textRotation="255"/>
    </xf>
    <xf numFmtId="0" fontId="0" fillId="0" borderId="23" xfId="0" applyBorder="1" applyAlignment="1">
      <alignment vertical="center" textRotation="255"/>
    </xf>
    <xf numFmtId="0" fontId="0" fillId="0" borderId="25" xfId="0" applyBorder="1" applyAlignment="1">
      <alignment vertical="center" textRotation="255"/>
    </xf>
    <xf numFmtId="0" fontId="0" fillId="33" borderId="15" xfId="0" applyFont="1" applyFill="1" applyBorder="1" applyAlignment="1">
      <alignment vertical="center" textRotation="255" wrapText="1"/>
    </xf>
    <xf numFmtId="0" fontId="0" fillId="33" borderId="23" xfId="0" applyFont="1" applyFill="1" applyBorder="1" applyAlignment="1">
      <alignment vertical="center" textRotation="255" wrapText="1"/>
    </xf>
    <xf numFmtId="0" fontId="0" fillId="33" borderId="23" xfId="0" applyFont="1" applyFill="1" applyBorder="1" applyAlignment="1">
      <alignment horizontal="center" vertical="center" textRotation="255" wrapText="1"/>
    </xf>
    <xf numFmtId="0" fontId="0" fillId="33" borderId="15" xfId="0" applyFont="1" applyFill="1" applyBorder="1" applyAlignment="1">
      <alignment horizontal="center" vertical="center" textRotation="255" wrapText="1"/>
    </xf>
    <xf numFmtId="0" fontId="0" fillId="33" borderId="25" xfId="0" applyFont="1" applyFill="1" applyBorder="1" applyAlignment="1">
      <alignment horizontal="center" vertical="center" textRotation="255" wrapText="1"/>
    </xf>
    <xf numFmtId="0" fontId="0" fillId="33" borderId="25" xfId="0" applyFont="1" applyFill="1" applyBorder="1" applyAlignment="1">
      <alignment vertical="center" textRotation="255" wrapText="1"/>
    </xf>
    <xf numFmtId="0" fontId="0" fillId="33" borderId="15" xfId="0" applyFont="1" applyFill="1" applyBorder="1" applyAlignment="1">
      <alignment vertical="center" textRotation="255"/>
    </xf>
    <xf numFmtId="0" fontId="0" fillId="33" borderId="23" xfId="0" applyFont="1" applyFill="1" applyBorder="1" applyAlignment="1">
      <alignment vertical="center" textRotation="255"/>
    </xf>
    <xf numFmtId="0" fontId="0" fillId="33" borderId="25" xfId="0" applyFont="1" applyFill="1" applyBorder="1" applyAlignment="1">
      <alignment vertical="center" textRotation="255"/>
    </xf>
    <xf numFmtId="0" fontId="0" fillId="33" borderId="15" xfId="0" applyFont="1" applyFill="1" applyBorder="1" applyAlignment="1">
      <alignment horizontal="center" vertical="center" textRotation="255"/>
    </xf>
    <xf numFmtId="0" fontId="0" fillId="33" borderId="23" xfId="0" applyFont="1" applyFill="1" applyBorder="1" applyAlignment="1">
      <alignment horizontal="center" vertical="center" textRotation="255"/>
    </xf>
    <xf numFmtId="0" fontId="0" fillId="33" borderId="25" xfId="0" applyFont="1" applyFill="1" applyBorder="1" applyAlignment="1">
      <alignment horizontal="center" vertical="center" textRotation="255"/>
    </xf>
    <xf numFmtId="0" fontId="3" fillId="33" borderId="15" xfId="0" applyFont="1" applyFill="1" applyBorder="1" applyAlignment="1">
      <alignment vertical="center" textRotation="255" wrapText="1"/>
    </xf>
    <xf numFmtId="0" fontId="3" fillId="33" borderId="23" xfId="0" applyFont="1" applyFill="1" applyBorder="1" applyAlignment="1">
      <alignment vertical="center" textRotation="255" wrapText="1"/>
    </xf>
    <xf numFmtId="0" fontId="3" fillId="33" borderId="25" xfId="0" applyFont="1" applyFill="1" applyBorder="1" applyAlignment="1">
      <alignment vertical="center" textRotation="255" wrapText="1"/>
    </xf>
    <xf numFmtId="0" fontId="0" fillId="33" borderId="23" xfId="0" applyFont="1" applyFill="1" applyBorder="1" applyAlignment="1">
      <alignment horizontal="center" vertical="center" wrapText="1"/>
    </xf>
    <xf numFmtId="0" fontId="6"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15" xfId="0" applyFont="1" applyFill="1" applyBorder="1" applyAlignment="1">
      <alignment vertical="top" textRotation="255" wrapText="1"/>
    </xf>
    <xf numFmtId="0" fontId="0" fillId="33" borderId="10" xfId="0" applyFont="1" applyFill="1" applyBorder="1" applyAlignment="1">
      <alignment vertical="center" textRotation="255"/>
    </xf>
    <xf numFmtId="0" fontId="9" fillId="33" borderId="0" xfId="0" applyFont="1" applyFill="1" applyAlignment="1">
      <alignment horizontal="center" vertical="center"/>
    </xf>
    <xf numFmtId="0" fontId="48" fillId="0" borderId="0" xfId="0" applyFont="1" applyAlignment="1">
      <alignment vertical="center"/>
    </xf>
    <xf numFmtId="0" fontId="50"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right" vertical="center"/>
    </xf>
    <xf numFmtId="0" fontId="48" fillId="0" borderId="0" xfId="0" applyFont="1" applyAlignment="1">
      <alignment horizontal="right" vertical="center" wrapText="1"/>
    </xf>
    <xf numFmtId="0" fontId="49" fillId="0" borderId="14" xfId="0" applyFont="1" applyBorder="1" applyAlignment="1">
      <alignment horizontal="center" vertical="center" textRotation="255" wrapText="1"/>
    </xf>
    <xf numFmtId="0" fontId="48" fillId="0" borderId="14" xfId="0" applyFont="1" applyBorder="1" applyAlignment="1">
      <alignment horizontal="center" vertical="center" textRotation="255"/>
    </xf>
    <xf numFmtId="0" fontId="48" fillId="0" borderId="14" xfId="0" applyFont="1" applyBorder="1" applyAlignment="1">
      <alignment horizontal="center" vertical="center"/>
    </xf>
    <xf numFmtId="0" fontId="48" fillId="0" borderId="10" xfId="0" applyFont="1" applyBorder="1" applyAlignment="1">
      <alignment horizontal="center" vertical="center"/>
    </xf>
    <xf numFmtId="38" fontId="48" fillId="0" borderId="10" xfId="48" applyFont="1" applyBorder="1" applyAlignment="1">
      <alignment horizontal="center" vertical="center" wrapText="1"/>
    </xf>
    <xf numFmtId="0" fontId="48" fillId="0" borderId="14" xfId="0" applyFont="1" applyBorder="1" applyAlignment="1">
      <alignment horizontal="center" vertical="center" wrapText="1"/>
    </xf>
    <xf numFmtId="0" fontId="48" fillId="0" borderId="10" xfId="0" applyFont="1" applyBorder="1" applyAlignment="1">
      <alignment horizontal="center" vertical="center" wrapText="1"/>
    </xf>
    <xf numFmtId="56" fontId="48" fillId="0" borderId="16" xfId="0" applyNumberFormat="1" applyFont="1" applyBorder="1" applyAlignment="1">
      <alignment horizontal="center" vertical="center"/>
    </xf>
    <xf numFmtId="0" fontId="48" fillId="0" borderId="16" xfId="0" applyFont="1" applyBorder="1" applyAlignment="1">
      <alignment horizontal="center" vertical="center"/>
    </xf>
    <xf numFmtId="0" fontId="48" fillId="0" borderId="28" xfId="0" applyFont="1" applyBorder="1" applyAlignment="1">
      <alignment horizontal="center" vertical="center"/>
    </xf>
    <xf numFmtId="0" fontId="48" fillId="0" borderId="16" xfId="0" applyFont="1" applyBorder="1" applyAlignment="1">
      <alignment vertical="center" wrapText="1"/>
    </xf>
    <xf numFmtId="0" fontId="48" fillId="0" borderId="16" xfId="0" applyFont="1" applyBorder="1" applyAlignment="1">
      <alignment horizontal="center" vertical="center" wrapText="1"/>
    </xf>
    <xf numFmtId="38" fontId="48" fillId="0" borderId="16" xfId="48" applyFont="1" applyBorder="1" applyAlignment="1">
      <alignment horizontal="right" vertical="center"/>
    </xf>
    <xf numFmtId="56" fontId="48" fillId="0" borderId="11" xfId="0" applyNumberFormat="1" applyFont="1" applyBorder="1" applyAlignment="1">
      <alignment horizontal="center" vertical="center"/>
    </xf>
    <xf numFmtId="0" fontId="48" fillId="0" borderId="29" xfId="0" applyFont="1" applyBorder="1" applyAlignment="1">
      <alignment horizontal="center" vertical="center"/>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38" fontId="48" fillId="0" borderId="11" xfId="48" applyFont="1" applyBorder="1" applyAlignment="1">
      <alignment horizontal="right" vertical="center"/>
    </xf>
    <xf numFmtId="0" fontId="48" fillId="0" borderId="11" xfId="0" applyFont="1" applyBorder="1" applyAlignment="1">
      <alignment vertical="center" wrapText="1"/>
    </xf>
    <xf numFmtId="0" fontId="48" fillId="0" borderId="29" xfId="0" applyFont="1" applyBorder="1" applyAlignment="1">
      <alignment vertical="center" wrapText="1"/>
    </xf>
    <xf numFmtId="0" fontId="48" fillId="0" borderId="11" xfId="0" applyFont="1" applyBorder="1" applyAlignment="1">
      <alignment horizontal="center" vertical="center"/>
    </xf>
    <xf numFmtId="38" fontId="48" fillId="0" borderId="24" xfId="48" applyFont="1" applyBorder="1" applyAlignment="1">
      <alignment horizontal="right" vertical="center"/>
    </xf>
    <xf numFmtId="0" fontId="48" fillId="0" borderId="24" xfId="0" applyFont="1" applyBorder="1" applyAlignment="1">
      <alignment vertical="center" wrapText="1"/>
    </xf>
    <xf numFmtId="38" fontId="48" fillId="0" borderId="11" xfId="48" applyFont="1" applyBorder="1" applyAlignment="1">
      <alignment horizontal="right" vertical="center" wrapText="1"/>
    </xf>
    <xf numFmtId="0" fontId="47" fillId="0" borderId="11" xfId="0" applyFont="1" applyBorder="1" applyAlignment="1">
      <alignment horizontal="center" vertical="center" wrapText="1"/>
    </xf>
    <xf numFmtId="0" fontId="47" fillId="0" borderId="11" xfId="0" applyFont="1" applyBorder="1" applyAlignment="1">
      <alignment horizontal="justify" vertical="center"/>
    </xf>
    <xf numFmtId="0" fontId="47" fillId="0" borderId="11" xfId="0" applyFont="1" applyBorder="1" applyAlignment="1">
      <alignment vertical="center" wrapText="1"/>
    </xf>
    <xf numFmtId="0" fontId="47" fillId="0" borderId="11" xfId="0" applyFont="1" applyBorder="1" applyAlignment="1">
      <alignment horizontal="center" vertical="center"/>
    </xf>
    <xf numFmtId="0" fontId="47" fillId="0" borderId="11" xfId="0" applyFont="1" applyBorder="1" applyAlignment="1">
      <alignment horizontal="justify" vertical="center" wrapText="1"/>
    </xf>
    <xf numFmtId="0" fontId="48" fillId="0" borderId="13" xfId="0" applyFont="1" applyBorder="1" applyAlignment="1">
      <alignment horizontal="center" vertical="center"/>
    </xf>
    <xf numFmtId="0" fontId="48" fillId="0" borderId="30" xfId="0" applyFont="1" applyBorder="1" applyAlignment="1">
      <alignment horizontal="center" vertical="center"/>
    </xf>
    <xf numFmtId="0" fontId="48" fillId="0" borderId="13" xfId="0" applyFont="1" applyBorder="1" applyAlignment="1">
      <alignment vertical="center" wrapText="1"/>
    </xf>
    <xf numFmtId="0" fontId="48" fillId="0" borderId="13" xfId="0" applyFont="1" applyBorder="1" applyAlignment="1">
      <alignment horizontal="center" vertical="center" wrapText="1"/>
    </xf>
    <xf numFmtId="38" fontId="48" fillId="0" borderId="13" xfId="48" applyFont="1" applyBorder="1" applyAlignment="1">
      <alignment horizontal="right" vertical="center"/>
    </xf>
    <xf numFmtId="0" fontId="48" fillId="0" borderId="0" xfId="0" applyFont="1" applyAlignment="1">
      <alignment vertical="center" wrapText="1"/>
    </xf>
    <xf numFmtId="0" fontId="48" fillId="0" borderId="17" xfId="0" applyFont="1" applyBorder="1" applyAlignment="1">
      <alignment vertical="center"/>
    </xf>
    <xf numFmtId="0" fontId="48" fillId="0" borderId="26" xfId="0" applyFont="1" applyBorder="1" applyAlignment="1">
      <alignment horizontal="center"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0" fontId="48" fillId="0" borderId="27" xfId="0" applyFont="1" applyBorder="1" applyAlignment="1">
      <alignment horizontal="center" vertical="center"/>
    </xf>
    <xf numFmtId="0" fontId="48" fillId="0" borderId="22" xfId="0" applyFont="1" applyBorder="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0" fillId="0" borderId="10" xfId="0" applyBorder="1" applyAlignment="1">
      <alignment horizontal="center" vertical="center" textRotation="255" wrapText="1"/>
    </xf>
    <xf numFmtId="0" fontId="0" fillId="0" borderId="10" xfId="0" applyBorder="1" applyAlignment="1">
      <alignment horizontal="center" vertical="center"/>
    </xf>
    <xf numFmtId="38" fontId="0" fillId="0" borderId="10" xfId="48"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56" fontId="0" fillId="0" borderId="16" xfId="0" applyNumberForma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wrapText="1"/>
    </xf>
    <xf numFmtId="0" fontId="0" fillId="0" borderId="16" xfId="0" applyBorder="1" applyAlignment="1">
      <alignment horizontal="center" vertical="center" wrapText="1"/>
    </xf>
    <xf numFmtId="38" fontId="0" fillId="0" borderId="16" xfId="48" applyFont="1" applyBorder="1" applyAlignment="1">
      <alignment horizontal="right" vertical="center"/>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56"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wrapText="1"/>
    </xf>
    <xf numFmtId="38" fontId="0" fillId="0" borderId="11" xfId="48" applyFont="1" applyBorder="1" applyAlignment="1">
      <alignment horizontal="right" vertical="center"/>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Border="1" applyAlignment="1">
      <alignment vertical="center" wrapText="1"/>
    </xf>
    <xf numFmtId="38" fontId="0" fillId="0" borderId="11" xfId="48" applyFont="1" applyBorder="1" applyAlignment="1">
      <alignment horizontal="right" vertical="center" wrapText="1"/>
    </xf>
    <xf numFmtId="0" fontId="3" fillId="0" borderId="11" xfId="0" applyFont="1" applyBorder="1" applyAlignment="1">
      <alignment horizontal="left"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38" fontId="0" fillId="0" borderId="11" xfId="48" applyFont="1" applyBorder="1" applyAlignment="1">
      <alignment vertical="center" wrapText="1"/>
    </xf>
    <xf numFmtId="0" fontId="3" fillId="0" borderId="11" xfId="0" applyFont="1" applyBorder="1" applyAlignment="1">
      <alignment horizontal="center" vertical="center"/>
    </xf>
    <xf numFmtId="38" fontId="0" fillId="0" borderId="11" xfId="48" applyFont="1"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wrapText="1"/>
    </xf>
    <xf numFmtId="38" fontId="0" fillId="0" borderId="13" xfId="48" applyFont="1" applyBorder="1" applyAlignment="1">
      <alignment horizontal="right" vertical="center"/>
    </xf>
    <xf numFmtId="0" fontId="3" fillId="0" borderId="13" xfId="0" applyFont="1" applyBorder="1" applyAlignment="1">
      <alignment vertical="center" wrapText="1"/>
    </xf>
    <xf numFmtId="0" fontId="3" fillId="0" borderId="13" xfId="0" applyFont="1" applyBorder="1" applyAlignment="1">
      <alignment horizontal="center" vertical="center"/>
    </xf>
    <xf numFmtId="0" fontId="3" fillId="0" borderId="0" xfId="0" applyFont="1" applyAlignment="1">
      <alignment vertical="center" wrapText="1"/>
    </xf>
    <xf numFmtId="0" fontId="0" fillId="0" borderId="17" xfId="0" applyBorder="1" applyAlignment="1">
      <alignment vertical="center"/>
    </xf>
    <xf numFmtId="0" fontId="0" fillId="0" borderId="26" xfId="0" applyBorder="1" applyAlignment="1">
      <alignment horizontal="center" vertical="center"/>
    </xf>
    <xf numFmtId="0" fontId="0" fillId="0" borderId="19" xfId="0" applyBorder="1" applyAlignment="1">
      <alignment vertical="center"/>
    </xf>
    <xf numFmtId="0" fontId="0" fillId="0" borderId="21" xfId="0" applyBorder="1" applyAlignment="1">
      <alignment vertical="center"/>
    </xf>
    <xf numFmtId="0" fontId="0" fillId="0" borderId="27" xfId="0" applyBorder="1" applyAlignment="1">
      <alignment horizontal="center" vertical="center"/>
    </xf>
    <xf numFmtId="0" fontId="0" fillId="0" borderId="17" xfId="0" applyBorder="1" applyAlignment="1">
      <alignment horizontal="center" vertical="center" textRotation="255" wrapText="1"/>
    </xf>
    <xf numFmtId="0" fontId="0" fillId="0" borderId="14" xfId="0" applyBorder="1" applyAlignment="1">
      <alignment horizontal="center" vertical="center"/>
    </xf>
    <xf numFmtId="0" fontId="0" fillId="0" borderId="15" xfId="0" applyBorder="1" applyAlignment="1">
      <alignment horizontal="center" vertical="center"/>
    </xf>
    <xf numFmtId="38" fontId="0" fillId="0" borderId="15" xfId="48" applyBorder="1" applyAlignment="1">
      <alignment horizontal="center" vertical="center" wrapText="1"/>
    </xf>
    <xf numFmtId="0" fontId="3" fillId="0" borderId="17" xfId="0" applyFont="1" applyBorder="1" applyAlignment="1">
      <alignment horizontal="center" vertical="center" wrapText="1"/>
    </xf>
    <xf numFmtId="0" fontId="0" fillId="0" borderId="17" xfId="0" applyBorder="1" applyAlignment="1">
      <alignment horizontal="center" vertical="center" wrapText="1"/>
    </xf>
    <xf numFmtId="0" fontId="3" fillId="0" borderId="15" xfId="0" applyFont="1" applyBorder="1" applyAlignment="1">
      <alignment horizontal="center" vertical="center" wrapText="1"/>
    </xf>
    <xf numFmtId="56"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vertical="center" wrapText="1"/>
    </xf>
    <xf numFmtId="0" fontId="0" fillId="0" borderId="12" xfId="0" applyBorder="1" applyAlignment="1">
      <alignment horizontal="center" vertical="center" wrapText="1"/>
    </xf>
    <xf numFmtId="38" fontId="0" fillId="0" borderId="12" xfId="48" applyBorder="1" applyAlignment="1">
      <alignment horizontal="right" vertical="center"/>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0" fillId="0" borderId="29" xfId="0" applyBorder="1" applyAlignment="1">
      <alignment horizontal="center" vertical="center"/>
    </xf>
    <xf numFmtId="38" fontId="0" fillId="0" borderId="11" xfId="48" applyBorder="1" applyAlignment="1">
      <alignment horizontal="right" vertical="center"/>
    </xf>
    <xf numFmtId="0" fontId="0" fillId="0" borderId="28" xfId="0" applyBorder="1" applyAlignment="1">
      <alignment horizontal="center" vertical="center"/>
    </xf>
    <xf numFmtId="38" fontId="0" fillId="0" borderId="16" xfId="48" applyBorder="1" applyAlignment="1">
      <alignment horizontal="right" vertical="center"/>
    </xf>
    <xf numFmtId="0" fontId="51" fillId="0" borderId="11" xfId="0" applyFont="1" applyBorder="1" applyAlignment="1">
      <alignment horizontal="center" vertical="center" wrapText="1"/>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vertical="center" wrapText="1"/>
    </xf>
    <xf numFmtId="0" fontId="0" fillId="0" borderId="24" xfId="0" applyBorder="1" applyAlignment="1">
      <alignment horizontal="center" vertical="center" wrapText="1"/>
    </xf>
    <xf numFmtId="38" fontId="0" fillId="0" borderId="24" xfId="48" applyBorder="1" applyAlignment="1">
      <alignment horizontal="right" vertical="center"/>
    </xf>
    <xf numFmtId="0" fontId="3" fillId="0" borderId="24" xfId="0" applyFont="1" applyBorder="1" applyAlignment="1">
      <alignment vertical="center" wrapText="1"/>
    </xf>
    <xf numFmtId="0" fontId="3" fillId="0" borderId="24" xfId="0" applyFont="1" applyBorder="1" applyAlignment="1">
      <alignment horizontal="center" vertical="center" wrapText="1"/>
    </xf>
    <xf numFmtId="0" fontId="0" fillId="0" borderId="30" xfId="0" applyBorder="1" applyAlignment="1">
      <alignment horizontal="center" vertical="center"/>
    </xf>
    <xf numFmtId="38" fontId="0" fillId="0" borderId="13" xfId="48" applyBorder="1" applyAlignment="1">
      <alignment horizontal="right" vertical="center"/>
    </xf>
    <xf numFmtId="0" fontId="3" fillId="0" borderId="13" xfId="0" applyFont="1" applyBorder="1" applyAlignment="1">
      <alignment horizontal="center" vertical="center" wrapText="1"/>
    </xf>
    <xf numFmtId="38" fontId="0" fillId="0" borderId="11" xfId="48" applyBorder="1" applyAlignment="1">
      <alignment horizontal="right" vertical="center" wrapText="1"/>
    </xf>
    <xf numFmtId="0" fontId="49" fillId="0" borderId="11" xfId="0" applyFont="1" applyBorder="1" applyAlignment="1">
      <alignment vertical="center" wrapText="1"/>
    </xf>
    <xf numFmtId="0" fontId="0" fillId="0" borderId="13" xfId="0" applyBorder="1" applyAlignment="1">
      <alignment horizontal="left" vertical="center" wrapText="1"/>
    </xf>
    <xf numFmtId="38" fontId="0" fillId="0" borderId="13" xfId="48" applyBorder="1" applyAlignment="1">
      <alignment horizontal="right" vertical="center" wrapText="1"/>
    </xf>
    <xf numFmtId="0" fontId="49" fillId="0" borderId="11" xfId="0" applyFont="1" applyBorder="1" applyAlignment="1">
      <alignment horizontal="center" vertical="center" wrapText="1"/>
    </xf>
    <xf numFmtId="0" fontId="7" fillId="0" borderId="13" xfId="0" applyFont="1" applyBorder="1" applyAlignment="1">
      <alignment horizontal="center" vertical="center"/>
    </xf>
    <xf numFmtId="0" fontId="5" fillId="0" borderId="13" xfId="0" applyFont="1" applyBorder="1" applyAlignment="1">
      <alignment vertical="center" wrapText="1"/>
    </xf>
    <xf numFmtId="0" fontId="7" fillId="0" borderId="16" xfId="0" applyFont="1" applyBorder="1" applyAlignment="1">
      <alignment horizontal="justify" vertical="center"/>
    </xf>
    <xf numFmtId="0" fontId="7" fillId="0" borderId="16" xfId="0" applyFont="1" applyBorder="1" applyAlignment="1">
      <alignment horizontal="center" vertical="center" wrapText="1"/>
    </xf>
    <xf numFmtId="0" fontId="5" fillId="0" borderId="16" xfId="0" applyFont="1" applyBorder="1" applyAlignment="1">
      <alignment vertical="center" wrapText="1"/>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2" xfId="0" applyBorder="1" applyAlignment="1">
      <alignment horizontal="left" vertical="center" wrapText="1"/>
    </xf>
    <xf numFmtId="0" fontId="3" fillId="0" borderId="12" xfId="0" applyFont="1" applyBorder="1" applyAlignment="1">
      <alignment horizontal="center" vertical="center"/>
    </xf>
    <xf numFmtId="0" fontId="3"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8"/>
  <sheetViews>
    <sheetView zoomScale="75" zoomScaleNormal="75" workbookViewId="0" topLeftCell="A1">
      <selection activeCell="F5" sqref="F5"/>
    </sheetView>
  </sheetViews>
  <sheetFormatPr defaultColWidth="9.00390625" defaultRowHeight="13.5"/>
  <cols>
    <col min="1" max="1" width="7.625" style="0" customWidth="1"/>
    <col min="2" max="2" width="9.25390625" style="0" customWidth="1"/>
    <col min="3" max="3" width="4.875" style="0" customWidth="1"/>
    <col min="4" max="4" width="45.75390625" style="0" customWidth="1"/>
    <col min="5" max="5" width="11.875" style="0" customWidth="1"/>
    <col min="6" max="6" width="75.875" style="0" customWidth="1"/>
    <col min="7" max="7" width="6.00390625" style="0" customWidth="1"/>
    <col min="8" max="8" width="26.00390625" style="39" customWidth="1"/>
  </cols>
  <sheetData>
    <row r="1" spans="1:8" ht="18.75">
      <c r="A1" s="183" t="s">
        <v>208</v>
      </c>
      <c r="B1" s="183"/>
      <c r="C1" s="183"/>
      <c r="D1" s="183"/>
      <c r="E1" s="183"/>
      <c r="F1" s="183"/>
      <c r="G1" s="183"/>
      <c r="H1" s="183"/>
    </row>
    <row r="2" ht="20.25" customHeight="1"/>
    <row r="3" spans="1:8" ht="28.5">
      <c r="A3" s="51" t="s">
        <v>6</v>
      </c>
      <c r="B3" s="55" t="s">
        <v>7</v>
      </c>
      <c r="C3" s="187" t="s">
        <v>8</v>
      </c>
      <c r="D3" s="187"/>
      <c r="E3" s="52" t="s">
        <v>14</v>
      </c>
      <c r="F3" s="53" t="s">
        <v>15</v>
      </c>
      <c r="G3" s="62" t="s">
        <v>284</v>
      </c>
      <c r="H3" s="54" t="s">
        <v>9</v>
      </c>
    </row>
    <row r="4" spans="1:8" ht="48.75" customHeight="1">
      <c r="A4" s="184" t="s">
        <v>211</v>
      </c>
      <c r="B4" s="184" t="s">
        <v>209</v>
      </c>
      <c r="C4" s="58">
        <v>1</v>
      </c>
      <c r="D4" s="27" t="s">
        <v>16</v>
      </c>
      <c r="E4" s="28" t="s">
        <v>113</v>
      </c>
      <c r="F4" s="3" t="s">
        <v>105</v>
      </c>
      <c r="G4" s="29" t="s">
        <v>12</v>
      </c>
      <c r="H4" s="3" t="s">
        <v>139</v>
      </c>
    </row>
    <row r="5" spans="1:8" ht="51.75" customHeight="1">
      <c r="A5" s="185"/>
      <c r="B5" s="185"/>
      <c r="C5" s="59">
        <v>2</v>
      </c>
      <c r="D5" s="18" t="s">
        <v>17</v>
      </c>
      <c r="E5" s="23">
        <v>10178</v>
      </c>
      <c r="F5" s="2" t="s">
        <v>184</v>
      </c>
      <c r="G5" s="16" t="s">
        <v>10</v>
      </c>
      <c r="H5" s="2" t="s">
        <v>110</v>
      </c>
    </row>
    <row r="6" spans="1:8" ht="40.5" customHeight="1">
      <c r="A6" s="185"/>
      <c r="B6" s="185"/>
      <c r="C6" s="59">
        <v>3</v>
      </c>
      <c r="D6" s="19" t="s">
        <v>18</v>
      </c>
      <c r="E6" s="6">
        <v>1500</v>
      </c>
      <c r="F6" s="2" t="s">
        <v>104</v>
      </c>
      <c r="G6" s="16" t="s">
        <v>12</v>
      </c>
      <c r="H6" s="2" t="s">
        <v>110</v>
      </c>
    </row>
    <row r="7" spans="1:8" ht="40.5" customHeight="1">
      <c r="A7" s="185"/>
      <c r="B7" s="185"/>
      <c r="C7" s="59">
        <v>4</v>
      </c>
      <c r="D7" s="19" t="s">
        <v>19</v>
      </c>
      <c r="E7" s="22" t="s">
        <v>113</v>
      </c>
      <c r="F7" s="2" t="s">
        <v>103</v>
      </c>
      <c r="G7" s="16" t="s">
        <v>12</v>
      </c>
      <c r="H7" s="2" t="s">
        <v>216</v>
      </c>
    </row>
    <row r="8" spans="1:8" ht="48.75" customHeight="1">
      <c r="A8" s="185"/>
      <c r="B8" s="185"/>
      <c r="C8" s="59">
        <v>5</v>
      </c>
      <c r="D8" s="19" t="s">
        <v>20</v>
      </c>
      <c r="E8" s="22" t="s">
        <v>113</v>
      </c>
      <c r="F8" s="2" t="s">
        <v>217</v>
      </c>
      <c r="G8" s="16" t="s">
        <v>12</v>
      </c>
      <c r="H8" s="2" t="s">
        <v>139</v>
      </c>
    </row>
    <row r="9" spans="1:8" ht="48.75" customHeight="1">
      <c r="A9" s="185"/>
      <c r="B9" s="185"/>
      <c r="C9" s="59">
        <v>6</v>
      </c>
      <c r="D9" s="19" t="s">
        <v>21</v>
      </c>
      <c r="E9" s="22" t="s">
        <v>113</v>
      </c>
      <c r="F9" s="2" t="s">
        <v>106</v>
      </c>
      <c r="G9" s="16" t="s">
        <v>10</v>
      </c>
      <c r="H9" s="2" t="s">
        <v>139</v>
      </c>
    </row>
    <row r="10" spans="1:8" ht="48.75" customHeight="1">
      <c r="A10" s="185"/>
      <c r="B10" s="185"/>
      <c r="C10" s="59">
        <v>7</v>
      </c>
      <c r="D10" s="19" t="s">
        <v>22</v>
      </c>
      <c r="E10" s="6">
        <v>1575</v>
      </c>
      <c r="F10" s="2" t="s">
        <v>227</v>
      </c>
      <c r="G10" s="7" t="s">
        <v>10</v>
      </c>
      <c r="H10" s="2" t="s">
        <v>107</v>
      </c>
    </row>
    <row r="11" spans="1:8" ht="48.75" customHeight="1">
      <c r="A11" s="185"/>
      <c r="B11" s="185"/>
      <c r="C11" s="59">
        <v>8</v>
      </c>
      <c r="D11" s="18" t="s">
        <v>23</v>
      </c>
      <c r="E11" s="6">
        <v>12985</v>
      </c>
      <c r="F11" s="2" t="s">
        <v>228</v>
      </c>
      <c r="G11" s="7" t="s">
        <v>10</v>
      </c>
      <c r="H11" s="2" t="s">
        <v>229</v>
      </c>
    </row>
    <row r="12" spans="1:8" ht="55.5" customHeight="1">
      <c r="A12" s="185"/>
      <c r="B12" s="185"/>
      <c r="C12" s="59">
        <v>9</v>
      </c>
      <c r="D12" s="18" t="s">
        <v>24</v>
      </c>
      <c r="E12" s="20" t="s">
        <v>108</v>
      </c>
      <c r="F12" s="2" t="s">
        <v>233</v>
      </c>
      <c r="G12" s="7" t="s">
        <v>10</v>
      </c>
      <c r="H12" s="2" t="s">
        <v>109</v>
      </c>
    </row>
    <row r="13" spans="1:8" ht="48.75" customHeight="1">
      <c r="A13" s="185"/>
      <c r="B13" s="185"/>
      <c r="C13" s="59">
        <v>10</v>
      </c>
      <c r="D13" s="19" t="s">
        <v>25</v>
      </c>
      <c r="E13" s="6">
        <v>5562</v>
      </c>
      <c r="F13" s="2" t="s">
        <v>230</v>
      </c>
      <c r="G13" s="7" t="s">
        <v>10</v>
      </c>
      <c r="H13" s="2" t="s">
        <v>110</v>
      </c>
    </row>
    <row r="14" spans="1:8" ht="56.25" customHeight="1">
      <c r="A14" s="185"/>
      <c r="B14" s="185"/>
      <c r="C14" s="59">
        <v>11</v>
      </c>
      <c r="D14" s="19" t="s">
        <v>26</v>
      </c>
      <c r="E14" s="22" t="s">
        <v>113</v>
      </c>
      <c r="F14" s="2" t="s">
        <v>111</v>
      </c>
      <c r="G14" s="7" t="s">
        <v>10</v>
      </c>
      <c r="H14" s="2" t="s">
        <v>110</v>
      </c>
    </row>
    <row r="15" spans="1:8" ht="44.25" customHeight="1">
      <c r="A15" s="185"/>
      <c r="B15" s="185"/>
      <c r="C15" s="59">
        <v>12</v>
      </c>
      <c r="D15" s="19" t="s">
        <v>27</v>
      </c>
      <c r="E15" s="17">
        <v>4882</v>
      </c>
      <c r="F15" s="2" t="s">
        <v>245</v>
      </c>
      <c r="G15" s="7" t="s">
        <v>10</v>
      </c>
      <c r="H15" s="2" t="s">
        <v>110</v>
      </c>
    </row>
    <row r="16" spans="1:8" ht="40.5" customHeight="1">
      <c r="A16" s="185"/>
      <c r="B16" s="185"/>
      <c r="C16" s="59">
        <v>13</v>
      </c>
      <c r="D16" s="19" t="s">
        <v>28</v>
      </c>
      <c r="E16" s="17">
        <v>4830</v>
      </c>
      <c r="F16" s="2" t="s">
        <v>231</v>
      </c>
      <c r="G16" s="7" t="s">
        <v>10</v>
      </c>
      <c r="H16" s="2" t="s">
        <v>110</v>
      </c>
    </row>
    <row r="17" spans="1:8" ht="41.25" customHeight="1">
      <c r="A17" s="185"/>
      <c r="B17" s="185"/>
      <c r="C17" s="59">
        <v>14</v>
      </c>
      <c r="D17" s="18" t="s">
        <v>29</v>
      </c>
      <c r="E17" s="17">
        <v>4768</v>
      </c>
      <c r="F17" s="2" t="s">
        <v>232</v>
      </c>
      <c r="G17" s="7" t="s">
        <v>10</v>
      </c>
      <c r="H17" s="2" t="s">
        <v>110</v>
      </c>
    </row>
    <row r="18" spans="1:8" ht="48.75" customHeight="1">
      <c r="A18" s="185"/>
      <c r="B18" s="185"/>
      <c r="C18" s="59">
        <v>15</v>
      </c>
      <c r="D18" s="19" t="s">
        <v>30</v>
      </c>
      <c r="E18" s="17">
        <v>1214</v>
      </c>
      <c r="F18" s="2" t="s">
        <v>112</v>
      </c>
      <c r="G18" s="16" t="s">
        <v>10</v>
      </c>
      <c r="H18" s="30" t="s">
        <v>114</v>
      </c>
    </row>
    <row r="19" spans="1:8" ht="48.75" customHeight="1">
      <c r="A19" s="185" t="s">
        <v>210</v>
      </c>
      <c r="B19" s="185" t="s">
        <v>212</v>
      </c>
      <c r="C19" s="59">
        <v>16</v>
      </c>
      <c r="D19" s="19" t="s">
        <v>118</v>
      </c>
      <c r="E19" s="17">
        <v>5470</v>
      </c>
      <c r="F19" s="2" t="s">
        <v>115</v>
      </c>
      <c r="G19" s="16" t="s">
        <v>10</v>
      </c>
      <c r="H19" s="2" t="s">
        <v>116</v>
      </c>
    </row>
    <row r="20" spans="1:8" ht="48.75" customHeight="1">
      <c r="A20" s="185"/>
      <c r="B20" s="185"/>
      <c r="C20" s="59">
        <v>17</v>
      </c>
      <c r="D20" s="19" t="s">
        <v>31</v>
      </c>
      <c r="E20" s="17">
        <v>2262</v>
      </c>
      <c r="F20" s="2" t="s">
        <v>34</v>
      </c>
      <c r="G20" s="7" t="s">
        <v>10</v>
      </c>
      <c r="H20" s="2" t="s">
        <v>119</v>
      </c>
    </row>
    <row r="21" spans="1:8" ht="56.25" customHeight="1">
      <c r="A21" s="185"/>
      <c r="B21" s="185"/>
      <c r="C21" s="59">
        <v>18</v>
      </c>
      <c r="D21" s="19" t="s">
        <v>32</v>
      </c>
      <c r="E21" s="65">
        <f>562+1162+20</f>
        <v>1744</v>
      </c>
      <c r="F21" s="33" t="s">
        <v>252</v>
      </c>
      <c r="G21" s="16" t="s">
        <v>10</v>
      </c>
      <c r="H21" s="2" t="s">
        <v>120</v>
      </c>
    </row>
    <row r="22" spans="1:8" ht="48.75" customHeight="1">
      <c r="A22" s="185"/>
      <c r="B22" s="185"/>
      <c r="C22" s="59">
        <v>19</v>
      </c>
      <c r="D22" s="19" t="s">
        <v>33</v>
      </c>
      <c r="E22" s="6">
        <v>21556</v>
      </c>
      <c r="F22" s="2" t="s">
        <v>121</v>
      </c>
      <c r="G22" s="16" t="s">
        <v>10</v>
      </c>
      <c r="H22" s="2" t="s">
        <v>122</v>
      </c>
    </row>
    <row r="23" spans="1:8" ht="55.5" customHeight="1">
      <c r="A23" s="185"/>
      <c r="B23" s="185"/>
      <c r="C23" s="59">
        <v>20</v>
      </c>
      <c r="D23" s="19" t="s">
        <v>35</v>
      </c>
      <c r="E23" s="23">
        <f>3182+21556</f>
        <v>24738</v>
      </c>
      <c r="F23" s="33" t="s">
        <v>253</v>
      </c>
      <c r="G23" s="7" t="s">
        <v>12</v>
      </c>
      <c r="H23" s="2" t="s">
        <v>117</v>
      </c>
    </row>
    <row r="24" spans="1:8" ht="48.75" customHeight="1">
      <c r="A24" s="185"/>
      <c r="B24" s="185"/>
      <c r="C24" s="59">
        <v>21</v>
      </c>
      <c r="D24" s="19" t="s">
        <v>36</v>
      </c>
      <c r="E24" s="22" t="s">
        <v>113</v>
      </c>
      <c r="F24" s="2" t="s">
        <v>234</v>
      </c>
      <c r="G24" s="7" t="s">
        <v>10</v>
      </c>
      <c r="H24" s="2" t="s">
        <v>124</v>
      </c>
    </row>
    <row r="25" spans="1:8" ht="60" customHeight="1">
      <c r="A25" s="185"/>
      <c r="B25" s="186"/>
      <c r="C25" s="60">
        <v>22</v>
      </c>
      <c r="D25" s="43" t="s">
        <v>37</v>
      </c>
      <c r="E25" s="25" t="s">
        <v>113</v>
      </c>
      <c r="F25" s="38" t="s">
        <v>125</v>
      </c>
      <c r="G25" s="21" t="s">
        <v>10</v>
      </c>
      <c r="H25" s="38" t="s">
        <v>123</v>
      </c>
    </row>
    <row r="26" spans="1:8" ht="54.75" customHeight="1">
      <c r="A26" s="185"/>
      <c r="B26" s="180" t="s">
        <v>0</v>
      </c>
      <c r="C26" s="58">
        <v>23</v>
      </c>
      <c r="D26" s="42" t="s">
        <v>38</v>
      </c>
      <c r="E26" s="4">
        <v>3453</v>
      </c>
      <c r="F26" s="41" t="s">
        <v>254</v>
      </c>
      <c r="G26" s="29" t="s">
        <v>12</v>
      </c>
      <c r="H26" s="3" t="s">
        <v>220</v>
      </c>
    </row>
    <row r="27" spans="1:8" ht="43.5" customHeight="1">
      <c r="A27" s="185"/>
      <c r="B27" s="181"/>
      <c r="C27" s="59">
        <v>24</v>
      </c>
      <c r="D27" s="19" t="s">
        <v>39</v>
      </c>
      <c r="E27" s="22" t="s">
        <v>113</v>
      </c>
      <c r="F27" s="2" t="s">
        <v>207</v>
      </c>
      <c r="G27" s="16" t="s">
        <v>12</v>
      </c>
      <c r="H27" s="33" t="s">
        <v>255</v>
      </c>
    </row>
    <row r="28" spans="1:8" ht="33.75" customHeight="1">
      <c r="A28" s="185"/>
      <c r="B28" s="182"/>
      <c r="C28" s="60">
        <v>25</v>
      </c>
      <c r="D28" s="37" t="s">
        <v>40</v>
      </c>
      <c r="E28" s="50">
        <v>7287</v>
      </c>
      <c r="F28" s="26" t="s">
        <v>256</v>
      </c>
      <c r="G28" s="21" t="s">
        <v>283</v>
      </c>
      <c r="H28" s="38" t="s">
        <v>126</v>
      </c>
    </row>
    <row r="29" spans="1:8" ht="39.75" customHeight="1">
      <c r="A29" s="185"/>
      <c r="B29" s="180" t="s">
        <v>1</v>
      </c>
      <c r="C29" s="58">
        <v>26</v>
      </c>
      <c r="D29" s="27" t="s">
        <v>41</v>
      </c>
      <c r="E29" s="28" t="s">
        <v>223</v>
      </c>
      <c r="F29" s="3" t="s">
        <v>224</v>
      </c>
      <c r="G29" s="29" t="s">
        <v>12</v>
      </c>
      <c r="H29" s="3" t="s">
        <v>225</v>
      </c>
    </row>
    <row r="30" spans="1:8" ht="48.75" customHeight="1">
      <c r="A30" s="185"/>
      <c r="B30" s="181"/>
      <c r="C30" s="59">
        <v>27</v>
      </c>
      <c r="D30" s="19" t="s">
        <v>42</v>
      </c>
      <c r="E30" s="23">
        <v>3956</v>
      </c>
      <c r="F30" s="33" t="s">
        <v>270</v>
      </c>
      <c r="G30" s="7" t="s">
        <v>10</v>
      </c>
      <c r="H30" s="2" t="s">
        <v>127</v>
      </c>
    </row>
    <row r="31" spans="1:8" ht="42.75" customHeight="1">
      <c r="A31" s="186"/>
      <c r="B31" s="182"/>
      <c r="C31" s="60">
        <v>28</v>
      </c>
      <c r="D31" s="37" t="s">
        <v>43</v>
      </c>
      <c r="E31" s="50">
        <v>4120</v>
      </c>
      <c r="F31" s="26" t="s">
        <v>257</v>
      </c>
      <c r="G31" s="12" t="s">
        <v>10</v>
      </c>
      <c r="H31" s="38"/>
    </row>
    <row r="32" spans="1:8" ht="40.5" customHeight="1">
      <c r="A32" s="180" t="s">
        <v>187</v>
      </c>
      <c r="B32" s="180" t="s">
        <v>202</v>
      </c>
      <c r="C32" s="58">
        <v>29</v>
      </c>
      <c r="D32" s="27" t="s">
        <v>44</v>
      </c>
      <c r="E32" s="4">
        <v>672</v>
      </c>
      <c r="F32" s="3" t="s">
        <v>177</v>
      </c>
      <c r="G32" s="9" t="s">
        <v>10</v>
      </c>
      <c r="H32" s="3" t="s">
        <v>176</v>
      </c>
    </row>
    <row r="33" spans="1:8" ht="40.5" customHeight="1">
      <c r="A33" s="181"/>
      <c r="B33" s="181"/>
      <c r="C33" s="59">
        <v>30</v>
      </c>
      <c r="D33" s="19" t="s">
        <v>45</v>
      </c>
      <c r="E33" s="6">
        <v>17537</v>
      </c>
      <c r="F33" s="33" t="s">
        <v>247</v>
      </c>
      <c r="G33" s="7" t="s">
        <v>10</v>
      </c>
      <c r="H33" s="2" t="s">
        <v>157</v>
      </c>
    </row>
    <row r="34" spans="1:8" ht="58.5" customHeight="1">
      <c r="A34" s="181"/>
      <c r="B34" s="182"/>
      <c r="C34" s="60">
        <v>31</v>
      </c>
      <c r="D34" s="37" t="s">
        <v>46</v>
      </c>
      <c r="E34" s="5">
        <v>2040</v>
      </c>
      <c r="F34" s="38" t="s">
        <v>179</v>
      </c>
      <c r="G34" s="12" t="s">
        <v>10</v>
      </c>
      <c r="H34" s="38" t="s">
        <v>178</v>
      </c>
    </row>
    <row r="35" spans="1:8" ht="34.5" customHeight="1">
      <c r="A35" s="181" t="s">
        <v>213</v>
      </c>
      <c r="B35" s="180" t="s">
        <v>2</v>
      </c>
      <c r="C35" s="58">
        <v>32</v>
      </c>
      <c r="D35" s="27" t="s">
        <v>248</v>
      </c>
      <c r="E35" s="56">
        <v>94</v>
      </c>
      <c r="F35" s="41" t="s">
        <v>235</v>
      </c>
      <c r="G35" s="9" t="s">
        <v>10</v>
      </c>
      <c r="H35" s="3" t="s">
        <v>157</v>
      </c>
    </row>
    <row r="36" spans="1:8" ht="57.75" customHeight="1">
      <c r="A36" s="181"/>
      <c r="B36" s="181"/>
      <c r="C36" s="59">
        <v>33</v>
      </c>
      <c r="D36" s="19" t="s">
        <v>47</v>
      </c>
      <c r="E36" s="6">
        <v>39</v>
      </c>
      <c r="F36" s="2" t="s">
        <v>180</v>
      </c>
      <c r="G36" s="7" t="s">
        <v>10</v>
      </c>
      <c r="H36" s="2" t="s">
        <v>157</v>
      </c>
    </row>
    <row r="37" spans="1:8" ht="30" customHeight="1">
      <c r="A37" s="181"/>
      <c r="B37" s="181"/>
      <c r="C37" s="59">
        <v>34</v>
      </c>
      <c r="D37" s="19" t="s">
        <v>48</v>
      </c>
      <c r="E37" s="22" t="s">
        <v>113</v>
      </c>
      <c r="F37" s="33" t="s">
        <v>262</v>
      </c>
      <c r="G37" s="63" t="s">
        <v>261</v>
      </c>
      <c r="H37" s="33" t="s">
        <v>260</v>
      </c>
    </row>
    <row r="38" spans="1:8" ht="21" customHeight="1">
      <c r="A38" s="181"/>
      <c r="B38" s="181"/>
      <c r="C38" s="59">
        <v>35</v>
      </c>
      <c r="D38" s="19" t="s">
        <v>49</v>
      </c>
      <c r="E38" s="22" t="s">
        <v>113</v>
      </c>
      <c r="F38" s="2" t="s">
        <v>182</v>
      </c>
      <c r="G38" s="7" t="s">
        <v>10</v>
      </c>
      <c r="H38" s="2" t="s">
        <v>181</v>
      </c>
    </row>
    <row r="39" spans="1:8" ht="21" customHeight="1">
      <c r="A39" s="181"/>
      <c r="B39" s="181"/>
      <c r="C39" s="59">
        <v>36</v>
      </c>
      <c r="D39" s="19" t="s">
        <v>50</v>
      </c>
      <c r="E39" s="22" t="s">
        <v>113</v>
      </c>
      <c r="F39" s="2" t="s">
        <v>265</v>
      </c>
      <c r="G39" s="7" t="s">
        <v>10</v>
      </c>
      <c r="H39" s="2" t="s">
        <v>181</v>
      </c>
    </row>
    <row r="40" spans="1:8" ht="51" customHeight="1">
      <c r="A40" s="181"/>
      <c r="B40" s="182"/>
      <c r="C40" s="60">
        <v>37</v>
      </c>
      <c r="D40" s="37" t="s">
        <v>51</v>
      </c>
      <c r="E40" s="5">
        <v>168</v>
      </c>
      <c r="F40" s="38" t="s">
        <v>128</v>
      </c>
      <c r="G40" s="12" t="s">
        <v>10</v>
      </c>
      <c r="H40" s="26" t="s">
        <v>263</v>
      </c>
    </row>
    <row r="41" spans="1:8" ht="40.5" customHeight="1">
      <c r="A41" s="181"/>
      <c r="B41" s="180" t="s">
        <v>193</v>
      </c>
      <c r="C41" s="58">
        <v>38</v>
      </c>
      <c r="D41" s="27" t="s">
        <v>52</v>
      </c>
      <c r="E41" s="4">
        <v>2892</v>
      </c>
      <c r="F41" s="3" t="s">
        <v>129</v>
      </c>
      <c r="G41" s="9" t="s">
        <v>12</v>
      </c>
      <c r="H41" s="3" t="s">
        <v>130</v>
      </c>
    </row>
    <row r="42" spans="1:8" ht="40.5" customHeight="1">
      <c r="A42" s="181"/>
      <c r="B42" s="181"/>
      <c r="C42" s="59">
        <v>39</v>
      </c>
      <c r="D42" s="19" t="s">
        <v>53</v>
      </c>
      <c r="E42" s="22" t="s">
        <v>113</v>
      </c>
      <c r="F42" s="33" t="s">
        <v>264</v>
      </c>
      <c r="G42" s="7" t="s">
        <v>12</v>
      </c>
      <c r="H42" s="2"/>
    </row>
    <row r="43" spans="1:8" ht="40.5" customHeight="1">
      <c r="A43" s="181"/>
      <c r="B43" s="181"/>
      <c r="C43" s="59">
        <v>40</v>
      </c>
      <c r="D43" s="19" t="s">
        <v>54</v>
      </c>
      <c r="E43" s="22" t="s">
        <v>113</v>
      </c>
      <c r="F43" s="33" t="s">
        <v>236</v>
      </c>
      <c r="G43" s="7" t="s">
        <v>11</v>
      </c>
      <c r="H43" s="2" t="s">
        <v>131</v>
      </c>
    </row>
    <row r="44" spans="1:8" ht="40.5" customHeight="1">
      <c r="A44" s="181"/>
      <c r="B44" s="182"/>
      <c r="C44" s="60">
        <v>41</v>
      </c>
      <c r="D44" s="37" t="s">
        <v>55</v>
      </c>
      <c r="E44" s="25" t="s">
        <v>113</v>
      </c>
      <c r="F44" s="26" t="s">
        <v>132</v>
      </c>
      <c r="G44" s="12" t="s">
        <v>283</v>
      </c>
      <c r="H44" s="38" t="s">
        <v>133</v>
      </c>
    </row>
    <row r="45" spans="1:8" ht="69" customHeight="1">
      <c r="A45" s="181"/>
      <c r="B45" s="180" t="s">
        <v>194</v>
      </c>
      <c r="C45" s="58">
        <v>42</v>
      </c>
      <c r="D45" s="27" t="s">
        <v>56</v>
      </c>
      <c r="E45" s="4">
        <v>5925</v>
      </c>
      <c r="F45" s="3" t="s">
        <v>137</v>
      </c>
      <c r="G45" s="9" t="s">
        <v>10</v>
      </c>
      <c r="H45" s="3" t="s">
        <v>134</v>
      </c>
    </row>
    <row r="46" spans="1:8" ht="21" customHeight="1">
      <c r="A46" s="181"/>
      <c r="B46" s="181"/>
      <c r="C46" s="59">
        <v>43</v>
      </c>
      <c r="D46" s="19" t="s">
        <v>57</v>
      </c>
      <c r="E46" s="22" t="s">
        <v>113</v>
      </c>
      <c r="F46" s="2" t="s">
        <v>59</v>
      </c>
      <c r="G46" s="7" t="s">
        <v>10</v>
      </c>
      <c r="H46" s="2"/>
    </row>
    <row r="47" spans="1:8" ht="21" customHeight="1">
      <c r="A47" s="182"/>
      <c r="B47" s="182"/>
      <c r="C47" s="60">
        <f>C46+1</f>
        <v>44</v>
      </c>
      <c r="D47" s="37" t="s">
        <v>58</v>
      </c>
      <c r="E47" s="5">
        <v>4095</v>
      </c>
      <c r="F47" s="38" t="s">
        <v>136</v>
      </c>
      <c r="G47" s="12" t="s">
        <v>10</v>
      </c>
      <c r="H47" s="38" t="s">
        <v>135</v>
      </c>
    </row>
    <row r="48" spans="1:8" ht="110.25" customHeight="1">
      <c r="A48" s="180" t="s">
        <v>188</v>
      </c>
      <c r="B48" s="40" t="s">
        <v>3</v>
      </c>
      <c r="C48" s="61">
        <v>45</v>
      </c>
      <c r="D48" s="15" t="s">
        <v>60</v>
      </c>
      <c r="E48" s="66">
        <f>675+46+100</f>
        <v>821</v>
      </c>
      <c r="F48" s="67" t="s">
        <v>271</v>
      </c>
      <c r="G48" s="45" t="s">
        <v>10</v>
      </c>
      <c r="H48" s="1" t="s">
        <v>138</v>
      </c>
    </row>
    <row r="49" spans="1:8" ht="40.5" customHeight="1">
      <c r="A49" s="181"/>
      <c r="B49" s="180" t="s">
        <v>195</v>
      </c>
      <c r="C49" s="58">
        <v>46</v>
      </c>
      <c r="D49" s="27" t="s">
        <v>61</v>
      </c>
      <c r="E49" s="28" t="s">
        <v>113</v>
      </c>
      <c r="F49" s="3" t="s">
        <v>63</v>
      </c>
      <c r="G49" s="9" t="s">
        <v>12</v>
      </c>
      <c r="H49" s="3"/>
    </row>
    <row r="50" spans="1:8" ht="116.25" customHeight="1">
      <c r="A50" s="181"/>
      <c r="B50" s="181"/>
      <c r="C50" s="59">
        <v>47</v>
      </c>
      <c r="D50" s="18" t="s">
        <v>62</v>
      </c>
      <c r="E50" s="6">
        <v>5679</v>
      </c>
      <c r="F50" s="31" t="s">
        <v>269</v>
      </c>
      <c r="G50" s="7" t="s">
        <v>10</v>
      </c>
      <c r="H50" s="2"/>
    </row>
    <row r="51" spans="1:8" ht="40.5" customHeight="1">
      <c r="A51" s="181" t="s">
        <v>278</v>
      </c>
      <c r="B51" s="181" t="s">
        <v>277</v>
      </c>
      <c r="C51" s="59">
        <v>48</v>
      </c>
      <c r="D51" s="19" t="s">
        <v>64</v>
      </c>
      <c r="E51" s="22" t="s">
        <v>113</v>
      </c>
      <c r="F51" s="33" t="s">
        <v>69</v>
      </c>
      <c r="G51" s="7" t="s">
        <v>10</v>
      </c>
      <c r="H51" s="2"/>
    </row>
    <row r="52" spans="1:8" ht="48.75" customHeight="1">
      <c r="A52" s="182"/>
      <c r="B52" s="182"/>
      <c r="C52" s="60">
        <v>49</v>
      </c>
      <c r="D52" s="37" t="s">
        <v>65</v>
      </c>
      <c r="E52" s="25" t="s">
        <v>113</v>
      </c>
      <c r="F52" s="38" t="s">
        <v>142</v>
      </c>
      <c r="G52" s="12" t="s">
        <v>11</v>
      </c>
      <c r="H52" s="38" t="s">
        <v>139</v>
      </c>
    </row>
    <row r="53" spans="1:8" ht="40.5" customHeight="1">
      <c r="A53" s="180" t="s">
        <v>189</v>
      </c>
      <c r="B53" s="180" t="s">
        <v>203</v>
      </c>
      <c r="C53" s="58">
        <v>50</v>
      </c>
      <c r="D53" s="46" t="s">
        <v>66</v>
      </c>
      <c r="E53" s="28" t="s">
        <v>113</v>
      </c>
      <c r="F53" s="3" t="s">
        <v>140</v>
      </c>
      <c r="G53" s="48" t="s">
        <v>10</v>
      </c>
      <c r="H53" s="49" t="s">
        <v>141</v>
      </c>
    </row>
    <row r="54" spans="1:8" ht="40.5" customHeight="1">
      <c r="A54" s="181"/>
      <c r="B54" s="181"/>
      <c r="C54" s="59">
        <v>51</v>
      </c>
      <c r="D54" s="32" t="s">
        <v>67</v>
      </c>
      <c r="E54" s="8">
        <v>8400</v>
      </c>
      <c r="F54" s="33" t="s">
        <v>143</v>
      </c>
      <c r="G54" s="7" t="s">
        <v>10</v>
      </c>
      <c r="H54" s="2" t="s">
        <v>144</v>
      </c>
    </row>
    <row r="55" spans="1:8" ht="40.5" customHeight="1">
      <c r="A55" s="181"/>
      <c r="B55" s="181"/>
      <c r="C55" s="59">
        <v>52</v>
      </c>
      <c r="D55" s="32" t="s">
        <v>68</v>
      </c>
      <c r="E55" s="22" t="s">
        <v>113</v>
      </c>
      <c r="F55" s="2" t="s">
        <v>145</v>
      </c>
      <c r="G55" s="10" t="s">
        <v>11</v>
      </c>
      <c r="H55" s="2" t="s">
        <v>249</v>
      </c>
    </row>
    <row r="56" spans="1:8" ht="46.5" customHeight="1">
      <c r="A56" s="181"/>
      <c r="B56" s="181"/>
      <c r="C56" s="59">
        <v>53</v>
      </c>
      <c r="D56" s="34" t="s">
        <v>70</v>
      </c>
      <c r="E56" s="8">
        <v>18826</v>
      </c>
      <c r="F56" s="35" t="s">
        <v>147</v>
      </c>
      <c r="G56" s="7" t="s">
        <v>10</v>
      </c>
      <c r="H56" s="2" t="s">
        <v>146</v>
      </c>
    </row>
    <row r="57" spans="1:8" ht="40.5" customHeight="1">
      <c r="A57" s="181"/>
      <c r="B57" s="181"/>
      <c r="C57" s="59">
        <v>54</v>
      </c>
      <c r="D57" s="34" t="s">
        <v>71</v>
      </c>
      <c r="E57" s="6">
        <v>222684</v>
      </c>
      <c r="F57" s="2" t="s">
        <v>148</v>
      </c>
      <c r="G57" s="7" t="s">
        <v>10</v>
      </c>
      <c r="H57" s="2" t="s">
        <v>146</v>
      </c>
    </row>
    <row r="58" spans="1:8" ht="40.5" customHeight="1">
      <c r="A58" s="181"/>
      <c r="B58" s="181"/>
      <c r="C58" s="59">
        <v>55</v>
      </c>
      <c r="D58" s="32" t="s">
        <v>72</v>
      </c>
      <c r="E58" s="6">
        <v>26804</v>
      </c>
      <c r="F58" s="2" t="s">
        <v>149</v>
      </c>
      <c r="G58" s="7" t="s">
        <v>10</v>
      </c>
      <c r="H58" s="2" t="s">
        <v>146</v>
      </c>
    </row>
    <row r="59" spans="1:8" ht="99.75" customHeight="1">
      <c r="A59" s="181"/>
      <c r="B59" s="181"/>
      <c r="C59" s="59">
        <v>56</v>
      </c>
      <c r="D59" s="36" t="s">
        <v>73</v>
      </c>
      <c r="E59" s="24">
        <v>62492</v>
      </c>
      <c r="F59" s="2" t="s">
        <v>279</v>
      </c>
      <c r="G59" s="7" t="s">
        <v>10</v>
      </c>
      <c r="H59" s="2" t="s">
        <v>146</v>
      </c>
    </row>
    <row r="60" spans="1:8" ht="40.5" customHeight="1">
      <c r="A60" s="181"/>
      <c r="B60" s="181"/>
      <c r="C60" s="59">
        <v>57</v>
      </c>
      <c r="D60" s="32" t="s">
        <v>74</v>
      </c>
      <c r="E60" s="6">
        <v>2730</v>
      </c>
      <c r="F60" s="35" t="s">
        <v>150</v>
      </c>
      <c r="G60" s="7" t="s">
        <v>10</v>
      </c>
      <c r="H60" s="2" t="s">
        <v>146</v>
      </c>
    </row>
    <row r="61" spans="1:8" ht="43.5" customHeight="1">
      <c r="A61" s="181"/>
      <c r="B61" s="181"/>
      <c r="C61" s="59">
        <v>58</v>
      </c>
      <c r="D61" s="32" t="s">
        <v>75</v>
      </c>
      <c r="E61" s="6">
        <v>943</v>
      </c>
      <c r="F61" s="2" t="s">
        <v>250</v>
      </c>
      <c r="G61" s="7" t="s">
        <v>10</v>
      </c>
      <c r="H61" s="2" t="s">
        <v>151</v>
      </c>
    </row>
    <row r="62" spans="1:8" ht="40.5" customHeight="1">
      <c r="A62" s="181"/>
      <c r="B62" s="181"/>
      <c r="C62" s="59">
        <v>59</v>
      </c>
      <c r="D62" s="32" t="s">
        <v>76</v>
      </c>
      <c r="E62" s="6">
        <v>1446</v>
      </c>
      <c r="F62" s="2" t="s">
        <v>152</v>
      </c>
      <c r="G62" s="7" t="s">
        <v>10</v>
      </c>
      <c r="H62" s="2" t="s">
        <v>146</v>
      </c>
    </row>
    <row r="63" spans="1:8" ht="40.5" customHeight="1">
      <c r="A63" s="181"/>
      <c r="B63" s="181"/>
      <c r="C63" s="59">
        <v>60</v>
      </c>
      <c r="D63" s="32" t="s">
        <v>77</v>
      </c>
      <c r="E63" s="6">
        <v>11081</v>
      </c>
      <c r="F63" s="2" t="s">
        <v>251</v>
      </c>
      <c r="G63" s="7" t="s">
        <v>12</v>
      </c>
      <c r="H63" s="2" t="s">
        <v>153</v>
      </c>
    </row>
    <row r="64" spans="1:8" ht="40.5" customHeight="1">
      <c r="A64" s="181"/>
      <c r="B64" s="181"/>
      <c r="C64" s="59">
        <v>61</v>
      </c>
      <c r="D64" s="32" t="s">
        <v>78</v>
      </c>
      <c r="E64" s="22" t="s">
        <v>113</v>
      </c>
      <c r="F64" s="2" t="s">
        <v>243</v>
      </c>
      <c r="G64" s="7" t="s">
        <v>10</v>
      </c>
      <c r="H64" s="2" t="s">
        <v>154</v>
      </c>
    </row>
    <row r="65" spans="1:8" ht="40.5" customHeight="1">
      <c r="A65" s="181"/>
      <c r="B65" s="182"/>
      <c r="C65" s="60">
        <v>62</v>
      </c>
      <c r="D65" s="47" t="s">
        <v>79</v>
      </c>
      <c r="E65" s="50">
        <v>72</v>
      </c>
      <c r="F65" s="26" t="s">
        <v>246</v>
      </c>
      <c r="G65" s="12" t="s">
        <v>10</v>
      </c>
      <c r="H65" s="38" t="s">
        <v>157</v>
      </c>
    </row>
    <row r="66" spans="1:8" ht="67.5" customHeight="1">
      <c r="A66" s="181"/>
      <c r="B66" s="64" t="s">
        <v>196</v>
      </c>
      <c r="C66" s="58">
        <v>63</v>
      </c>
      <c r="D66" s="46" t="s">
        <v>80</v>
      </c>
      <c r="E66" s="4">
        <v>3657</v>
      </c>
      <c r="F66" s="3" t="s">
        <v>266</v>
      </c>
      <c r="G66" s="9" t="s">
        <v>12</v>
      </c>
      <c r="H66" s="3" t="s">
        <v>183</v>
      </c>
    </row>
    <row r="67" spans="1:8" ht="40.5" customHeight="1">
      <c r="A67" s="181" t="s">
        <v>13</v>
      </c>
      <c r="B67" s="181" t="s">
        <v>214</v>
      </c>
      <c r="C67" s="59">
        <v>64</v>
      </c>
      <c r="D67" s="32" t="s">
        <v>155</v>
      </c>
      <c r="E67" s="6">
        <v>561245</v>
      </c>
      <c r="F67" s="2" t="s">
        <v>156</v>
      </c>
      <c r="G67" s="7" t="s">
        <v>10</v>
      </c>
      <c r="H67" s="2" t="s">
        <v>185</v>
      </c>
    </row>
    <row r="68" spans="1:8" ht="51" customHeight="1">
      <c r="A68" s="181"/>
      <c r="B68" s="181"/>
      <c r="C68" s="59">
        <v>65</v>
      </c>
      <c r="D68" s="32" t="s">
        <v>81</v>
      </c>
      <c r="E68" s="6">
        <v>11309</v>
      </c>
      <c r="F68" s="2" t="s">
        <v>267</v>
      </c>
      <c r="G68" s="7" t="s">
        <v>10</v>
      </c>
      <c r="H68" s="2" t="s">
        <v>157</v>
      </c>
    </row>
    <row r="69" spans="1:8" ht="40.5" customHeight="1">
      <c r="A69" s="181"/>
      <c r="B69" s="181"/>
      <c r="C69" s="59">
        <v>66</v>
      </c>
      <c r="D69" s="32" t="s">
        <v>82</v>
      </c>
      <c r="E69" s="6">
        <v>3000</v>
      </c>
      <c r="F69" s="2" t="s">
        <v>158</v>
      </c>
      <c r="G69" s="7" t="s">
        <v>10</v>
      </c>
      <c r="H69" s="2" t="s">
        <v>157</v>
      </c>
    </row>
    <row r="70" spans="1:8" ht="51" customHeight="1">
      <c r="A70" s="181"/>
      <c r="B70" s="181"/>
      <c r="C70" s="59">
        <v>67</v>
      </c>
      <c r="D70" s="34" t="s">
        <v>83</v>
      </c>
      <c r="E70" s="6">
        <v>3167</v>
      </c>
      <c r="F70" s="2" t="s">
        <v>280</v>
      </c>
      <c r="G70" s="7" t="s">
        <v>10</v>
      </c>
      <c r="H70" s="2" t="s">
        <v>157</v>
      </c>
    </row>
    <row r="71" spans="1:8" ht="40.5" customHeight="1">
      <c r="A71" s="181"/>
      <c r="B71" s="181"/>
      <c r="C71" s="59">
        <v>68</v>
      </c>
      <c r="D71" s="32" t="s">
        <v>84</v>
      </c>
      <c r="E71" s="23">
        <v>2764</v>
      </c>
      <c r="F71" s="2" t="s">
        <v>186</v>
      </c>
      <c r="G71" s="7" t="s">
        <v>10</v>
      </c>
      <c r="H71" s="33" t="s">
        <v>157</v>
      </c>
    </row>
    <row r="72" spans="1:8" ht="40.5" customHeight="1">
      <c r="A72" s="181"/>
      <c r="B72" s="181"/>
      <c r="C72" s="59">
        <v>69</v>
      </c>
      <c r="D72" s="32" t="s">
        <v>159</v>
      </c>
      <c r="E72" s="22" t="s">
        <v>113</v>
      </c>
      <c r="F72" s="2" t="s">
        <v>160</v>
      </c>
      <c r="G72" s="7" t="s">
        <v>11</v>
      </c>
      <c r="H72" s="33" t="s">
        <v>268</v>
      </c>
    </row>
    <row r="73" spans="1:8" ht="48.75" customHeight="1">
      <c r="A73" s="181"/>
      <c r="B73" s="182"/>
      <c r="C73" s="60">
        <v>70</v>
      </c>
      <c r="D73" s="47" t="s">
        <v>222</v>
      </c>
      <c r="E73" s="57" t="s">
        <v>237</v>
      </c>
      <c r="F73" s="26" t="s">
        <v>238</v>
      </c>
      <c r="G73" s="12" t="s">
        <v>10</v>
      </c>
      <c r="H73" s="38" t="s">
        <v>157</v>
      </c>
    </row>
    <row r="74" spans="1:8" ht="40.5" customHeight="1">
      <c r="A74" s="181"/>
      <c r="B74" s="180" t="s">
        <v>197</v>
      </c>
      <c r="C74" s="58">
        <v>71</v>
      </c>
      <c r="D74" s="46" t="s">
        <v>85</v>
      </c>
      <c r="E74" s="28" t="s">
        <v>113</v>
      </c>
      <c r="F74" s="41" t="s">
        <v>289</v>
      </c>
      <c r="G74" s="9" t="s">
        <v>10</v>
      </c>
      <c r="H74" s="3" t="s">
        <v>161</v>
      </c>
    </row>
    <row r="75" spans="1:8" ht="40.5" customHeight="1">
      <c r="A75" s="182"/>
      <c r="B75" s="182"/>
      <c r="C75" s="60">
        <v>72</v>
      </c>
      <c r="D75" s="47" t="s">
        <v>86</v>
      </c>
      <c r="E75" s="11">
        <v>4276</v>
      </c>
      <c r="F75" s="38" t="s">
        <v>244</v>
      </c>
      <c r="G75" s="12" t="s">
        <v>10</v>
      </c>
      <c r="H75" s="38"/>
    </row>
    <row r="76" spans="1:8" ht="40.5" customHeight="1">
      <c r="A76" s="188" t="s">
        <v>190</v>
      </c>
      <c r="B76" s="180" t="s">
        <v>198</v>
      </c>
      <c r="C76" s="58">
        <v>73</v>
      </c>
      <c r="D76" s="46" t="s">
        <v>87</v>
      </c>
      <c r="E76" s="13">
        <v>5810</v>
      </c>
      <c r="F76" s="41" t="s">
        <v>165</v>
      </c>
      <c r="G76" s="9" t="s">
        <v>10</v>
      </c>
      <c r="H76" s="3" t="s">
        <v>162</v>
      </c>
    </row>
    <row r="77" spans="1:8" ht="40.5" customHeight="1">
      <c r="A77" s="189"/>
      <c r="B77" s="181"/>
      <c r="C77" s="59">
        <v>74</v>
      </c>
      <c r="D77" s="32" t="s">
        <v>88</v>
      </c>
      <c r="E77" s="22" t="s">
        <v>113</v>
      </c>
      <c r="F77" s="2" t="s">
        <v>164</v>
      </c>
      <c r="G77" s="7" t="s">
        <v>10</v>
      </c>
      <c r="H77" s="2" t="s">
        <v>163</v>
      </c>
    </row>
    <row r="78" spans="1:8" ht="40.5" customHeight="1">
      <c r="A78" s="189"/>
      <c r="B78" s="181"/>
      <c r="C78" s="59">
        <v>75</v>
      </c>
      <c r="D78" s="32" t="s">
        <v>169</v>
      </c>
      <c r="E78" s="22" t="s">
        <v>113</v>
      </c>
      <c r="F78" s="2" t="s">
        <v>166</v>
      </c>
      <c r="G78" s="7" t="s">
        <v>10</v>
      </c>
      <c r="H78" s="2" t="s">
        <v>167</v>
      </c>
    </row>
    <row r="79" spans="1:8" ht="40.5" customHeight="1">
      <c r="A79" s="189"/>
      <c r="B79" s="181"/>
      <c r="C79" s="59">
        <v>76</v>
      </c>
      <c r="D79" s="32" t="s">
        <v>281</v>
      </c>
      <c r="E79" s="22" t="s">
        <v>113</v>
      </c>
      <c r="F79" s="2" t="s">
        <v>282</v>
      </c>
      <c r="G79" s="7" t="s">
        <v>12</v>
      </c>
      <c r="H79" s="2" t="s">
        <v>168</v>
      </c>
    </row>
    <row r="80" spans="1:8" ht="40.5" customHeight="1">
      <c r="A80" s="189"/>
      <c r="B80" s="182"/>
      <c r="C80" s="60">
        <v>77</v>
      </c>
      <c r="D80" s="47" t="s">
        <v>89</v>
      </c>
      <c r="E80" s="25" t="s">
        <v>113</v>
      </c>
      <c r="F80" s="38" t="s">
        <v>170</v>
      </c>
      <c r="G80" s="12" t="s">
        <v>12</v>
      </c>
      <c r="H80" s="38" t="s">
        <v>168</v>
      </c>
    </row>
    <row r="81" spans="1:8" ht="40.5" customHeight="1">
      <c r="A81" s="189"/>
      <c r="B81" s="180" t="s">
        <v>199</v>
      </c>
      <c r="C81" s="58">
        <v>78</v>
      </c>
      <c r="D81" s="46" t="s">
        <v>90</v>
      </c>
      <c r="E81" s="28">
        <v>218</v>
      </c>
      <c r="F81" s="41" t="s">
        <v>258</v>
      </c>
      <c r="G81" s="9" t="s">
        <v>10</v>
      </c>
      <c r="H81" s="3" t="s">
        <v>138</v>
      </c>
    </row>
    <row r="82" spans="1:8" ht="40.5" customHeight="1">
      <c r="A82" s="189"/>
      <c r="B82" s="182"/>
      <c r="C82" s="60">
        <v>79</v>
      </c>
      <c r="D82" s="47" t="s">
        <v>91</v>
      </c>
      <c r="E82" s="5">
        <v>2648</v>
      </c>
      <c r="F82" s="69" t="s">
        <v>259</v>
      </c>
      <c r="G82" s="12" t="s">
        <v>12</v>
      </c>
      <c r="H82" s="38" t="s">
        <v>221</v>
      </c>
    </row>
    <row r="83" spans="1:8" ht="40.5" customHeight="1">
      <c r="A83" s="189"/>
      <c r="B83" s="180" t="s">
        <v>200</v>
      </c>
      <c r="C83" s="58">
        <v>80</v>
      </c>
      <c r="D83" s="46" t="s">
        <v>92</v>
      </c>
      <c r="E83" s="28" t="s">
        <v>113</v>
      </c>
      <c r="F83" s="3" t="s">
        <v>226</v>
      </c>
      <c r="G83" s="9" t="s">
        <v>12</v>
      </c>
      <c r="H83" s="41" t="s">
        <v>221</v>
      </c>
    </row>
    <row r="84" spans="1:8" ht="40.5" customHeight="1">
      <c r="A84" s="190"/>
      <c r="B84" s="182"/>
      <c r="C84" s="60">
        <v>81</v>
      </c>
      <c r="D84" s="47" t="s">
        <v>93</v>
      </c>
      <c r="E84" s="25" t="s">
        <v>113</v>
      </c>
      <c r="F84" s="38" t="s">
        <v>171</v>
      </c>
      <c r="G84" s="12" t="s">
        <v>12</v>
      </c>
      <c r="H84" s="38" t="s">
        <v>131</v>
      </c>
    </row>
    <row r="85" spans="1:8" ht="57" customHeight="1">
      <c r="A85" s="180" t="s">
        <v>191</v>
      </c>
      <c r="B85" s="40" t="s">
        <v>204</v>
      </c>
      <c r="C85" s="61">
        <v>82</v>
      </c>
      <c r="D85" s="15" t="s">
        <v>94</v>
      </c>
      <c r="E85" s="44" t="s">
        <v>113</v>
      </c>
      <c r="F85" s="67" t="s">
        <v>272</v>
      </c>
      <c r="G85" s="45" t="s">
        <v>12</v>
      </c>
      <c r="H85" s="1" t="s">
        <v>172</v>
      </c>
    </row>
    <row r="86" spans="1:8" ht="57" customHeight="1">
      <c r="A86" s="181"/>
      <c r="B86" s="40" t="s">
        <v>205</v>
      </c>
      <c r="C86" s="61">
        <v>83</v>
      </c>
      <c r="D86" s="14" t="s">
        <v>95</v>
      </c>
      <c r="E86" s="44" t="s">
        <v>113</v>
      </c>
      <c r="F86" s="1" t="s">
        <v>173</v>
      </c>
      <c r="G86" s="45" t="s">
        <v>10</v>
      </c>
      <c r="H86" s="1" t="s">
        <v>172</v>
      </c>
    </row>
    <row r="87" spans="1:8" ht="44.25" customHeight="1">
      <c r="A87" s="181" t="s">
        <v>215</v>
      </c>
      <c r="B87" s="180" t="s">
        <v>201</v>
      </c>
      <c r="C87" s="58">
        <v>84</v>
      </c>
      <c r="D87" s="42" t="s">
        <v>96</v>
      </c>
      <c r="E87" s="68" t="s">
        <v>275</v>
      </c>
      <c r="F87" s="41" t="s">
        <v>273</v>
      </c>
      <c r="G87" s="9" t="s">
        <v>10</v>
      </c>
      <c r="H87" s="3" t="s">
        <v>174</v>
      </c>
    </row>
    <row r="88" spans="1:8" ht="45" customHeight="1">
      <c r="A88" s="181"/>
      <c r="B88" s="182"/>
      <c r="C88" s="60">
        <v>85</v>
      </c>
      <c r="D88" s="43" t="s">
        <v>97</v>
      </c>
      <c r="E88" s="50">
        <v>5375</v>
      </c>
      <c r="F88" s="26" t="s">
        <v>274</v>
      </c>
      <c r="G88" s="12" t="s">
        <v>10</v>
      </c>
      <c r="H88" s="38" t="s">
        <v>175</v>
      </c>
    </row>
    <row r="89" spans="1:8" ht="57" customHeight="1">
      <c r="A89" s="181"/>
      <c r="B89" s="180" t="s">
        <v>4</v>
      </c>
      <c r="C89" s="58">
        <v>86</v>
      </c>
      <c r="D89" s="27" t="s">
        <v>98</v>
      </c>
      <c r="E89" s="4">
        <v>19908</v>
      </c>
      <c r="F89" s="41" t="s">
        <v>206</v>
      </c>
      <c r="G89" s="9" t="s">
        <v>10</v>
      </c>
      <c r="H89" s="3" t="s">
        <v>219</v>
      </c>
    </row>
    <row r="90" spans="1:8" ht="65.25" customHeight="1">
      <c r="A90" s="182"/>
      <c r="B90" s="182"/>
      <c r="C90" s="60">
        <v>87</v>
      </c>
      <c r="D90" s="37" t="s">
        <v>99</v>
      </c>
      <c r="E90" s="25" t="s">
        <v>113</v>
      </c>
      <c r="F90" s="26" t="s">
        <v>276</v>
      </c>
      <c r="G90" s="12" t="s">
        <v>10</v>
      </c>
      <c r="H90" s="38" t="s">
        <v>218</v>
      </c>
    </row>
    <row r="91" spans="1:8" ht="40.5" customHeight="1">
      <c r="A91" s="180" t="s">
        <v>192</v>
      </c>
      <c r="B91" s="180" t="s">
        <v>5</v>
      </c>
      <c r="C91" s="58">
        <v>88</v>
      </c>
      <c r="D91" s="27" t="s">
        <v>100</v>
      </c>
      <c r="E91" s="28" t="s">
        <v>113</v>
      </c>
      <c r="F91" s="41" t="s">
        <v>239</v>
      </c>
      <c r="G91" s="9" t="s">
        <v>12</v>
      </c>
      <c r="H91" s="3" t="s">
        <v>242</v>
      </c>
    </row>
    <row r="92" spans="1:8" ht="44.25" customHeight="1">
      <c r="A92" s="181"/>
      <c r="B92" s="181"/>
      <c r="C92" s="59">
        <v>89</v>
      </c>
      <c r="D92" s="19" t="s">
        <v>101</v>
      </c>
      <c r="E92" s="22" t="s">
        <v>113</v>
      </c>
      <c r="F92" s="33" t="s">
        <v>240</v>
      </c>
      <c r="G92" s="7" t="s">
        <v>10</v>
      </c>
      <c r="H92" s="2"/>
    </row>
    <row r="93" spans="1:8" ht="40.5" customHeight="1">
      <c r="A93" s="182"/>
      <c r="B93" s="182"/>
      <c r="C93" s="60">
        <v>90</v>
      </c>
      <c r="D93" s="37" t="s">
        <v>102</v>
      </c>
      <c r="E93" s="25" t="s">
        <v>113</v>
      </c>
      <c r="F93" s="26" t="s">
        <v>241</v>
      </c>
      <c r="G93" s="12" t="s">
        <v>10</v>
      </c>
      <c r="H93" s="38"/>
    </row>
    <row r="95" spans="4:5" ht="19.5" customHeight="1">
      <c r="D95" s="70" t="s">
        <v>285</v>
      </c>
      <c r="E95" s="71"/>
    </row>
    <row r="96" spans="4:5" ht="19.5" customHeight="1">
      <c r="D96" s="72" t="s">
        <v>286</v>
      </c>
      <c r="E96" s="73"/>
    </row>
    <row r="97" spans="4:5" ht="19.5" customHeight="1">
      <c r="D97" s="72" t="s">
        <v>287</v>
      </c>
      <c r="E97" s="73"/>
    </row>
    <row r="98" spans="4:5" ht="19.5" customHeight="1">
      <c r="D98" s="74" t="s">
        <v>288</v>
      </c>
      <c r="E98" s="75"/>
    </row>
    <row r="99" ht="19.5" customHeight="1"/>
    <row r="100" ht="19.5" customHeight="1"/>
  </sheetData>
  <sheetProtection/>
  <mergeCells count="33">
    <mergeCell ref="A48:A50"/>
    <mergeCell ref="B49:B50"/>
    <mergeCell ref="A51:A52"/>
    <mergeCell ref="B51:B52"/>
    <mergeCell ref="A53:A66"/>
    <mergeCell ref="A67:A75"/>
    <mergeCell ref="A91:A93"/>
    <mergeCell ref="B26:B28"/>
    <mergeCell ref="B29:B31"/>
    <mergeCell ref="B32:B34"/>
    <mergeCell ref="A85:A86"/>
    <mergeCell ref="A87:A90"/>
    <mergeCell ref="A76:A84"/>
    <mergeCell ref="B41:B44"/>
    <mergeCell ref="B67:B73"/>
    <mergeCell ref="B81:B82"/>
    <mergeCell ref="B87:B88"/>
    <mergeCell ref="B89:B90"/>
    <mergeCell ref="B76:B80"/>
    <mergeCell ref="B35:B40"/>
    <mergeCell ref="B45:B47"/>
    <mergeCell ref="B53:B65"/>
    <mergeCell ref="B74:B75"/>
    <mergeCell ref="B91:B93"/>
    <mergeCell ref="A1:H1"/>
    <mergeCell ref="A4:A18"/>
    <mergeCell ref="A19:A31"/>
    <mergeCell ref="B4:B18"/>
    <mergeCell ref="B19:B25"/>
    <mergeCell ref="C3:D3"/>
    <mergeCell ref="A32:A34"/>
    <mergeCell ref="A35:A47"/>
    <mergeCell ref="B83:B84"/>
  </mergeCells>
  <printOptions/>
  <pageMargins left="0.9055118110236221" right="0.7086614173228347" top="0.7480314960629921" bottom="0.7480314960629921" header="0.31496062992125984" footer="0.31496062992125984"/>
  <pageSetup horizontalDpi="600" verticalDpi="600" orientation="landscape" paperSize="8" r:id="rId1"/>
  <headerFooter>
    <oddFooter>&amp;C&amp;P</oddFooter>
  </headerFooter>
  <rowBreaks count="4" manualBreakCount="4">
    <brk id="18" max="255" man="1"/>
    <brk id="34" max="255" man="1"/>
    <brk id="50" max="8" man="1"/>
    <brk id="84" max="255" man="1"/>
  </rowBreaks>
</worksheet>
</file>

<file path=xl/worksheets/sheet2.xml><?xml version="1.0" encoding="utf-8"?>
<worksheet xmlns="http://schemas.openxmlformats.org/spreadsheetml/2006/main" xmlns:r="http://schemas.openxmlformats.org/officeDocument/2006/relationships">
  <dimension ref="A1:H103"/>
  <sheetViews>
    <sheetView zoomScale="75" zoomScaleNormal="75" workbookViewId="0" topLeftCell="A1">
      <selection activeCell="E11" sqref="E11"/>
    </sheetView>
  </sheetViews>
  <sheetFormatPr defaultColWidth="9.00390625" defaultRowHeight="13.5"/>
  <cols>
    <col min="1" max="1" width="7.625" style="76" customWidth="1"/>
    <col min="2" max="2" width="9.25390625" style="77" customWidth="1"/>
    <col min="3" max="3" width="4.875" style="76" customWidth="1"/>
    <col min="4" max="4" width="45.75390625" style="76" customWidth="1"/>
    <col min="5" max="5" width="11.875" style="78" customWidth="1"/>
    <col min="6" max="6" width="75.875" style="76" customWidth="1"/>
    <col min="7" max="7" width="6.00390625" style="76" customWidth="1"/>
    <col min="8" max="8" width="26.00390625" style="79" customWidth="1"/>
    <col min="9" max="16384" width="9.00390625" style="76" customWidth="1"/>
  </cols>
  <sheetData>
    <row r="1" spans="1:8" ht="18.75">
      <c r="A1" s="207" t="s">
        <v>290</v>
      </c>
      <c r="B1" s="207"/>
      <c r="C1" s="207"/>
      <c r="D1" s="207"/>
      <c r="E1" s="207"/>
      <c r="F1" s="207"/>
      <c r="G1" s="207"/>
      <c r="H1" s="207"/>
    </row>
    <row r="2" ht="20.25" customHeight="1"/>
    <row r="3" spans="1:8" ht="28.5">
      <c r="A3" s="80" t="s">
        <v>6</v>
      </c>
      <c r="B3" s="81" t="s">
        <v>7</v>
      </c>
      <c r="C3" s="208" t="s">
        <v>8</v>
      </c>
      <c r="D3" s="208"/>
      <c r="E3" s="82" t="s">
        <v>291</v>
      </c>
      <c r="F3" s="83" t="s">
        <v>292</v>
      </c>
      <c r="G3" s="84" t="s">
        <v>284</v>
      </c>
      <c r="H3" s="85" t="s">
        <v>9</v>
      </c>
    </row>
    <row r="4" spans="1:8" ht="48.75" customHeight="1">
      <c r="A4" s="209" t="s">
        <v>211</v>
      </c>
      <c r="B4" s="197" t="s">
        <v>293</v>
      </c>
      <c r="C4" s="86">
        <v>1</v>
      </c>
      <c r="D4" s="87" t="s">
        <v>294</v>
      </c>
      <c r="E4" s="68" t="s">
        <v>295</v>
      </c>
      <c r="F4" s="41" t="s">
        <v>296</v>
      </c>
      <c r="G4" s="88" t="s">
        <v>298</v>
      </c>
      <c r="H4" s="41" t="s">
        <v>299</v>
      </c>
    </row>
    <row r="5" spans="1:8" ht="48.75" customHeight="1">
      <c r="A5" s="192"/>
      <c r="B5" s="198"/>
      <c r="C5" s="89">
        <v>2</v>
      </c>
      <c r="D5" s="90" t="s">
        <v>300</v>
      </c>
      <c r="E5" s="65">
        <v>22350</v>
      </c>
      <c r="F5" s="33" t="s">
        <v>301</v>
      </c>
      <c r="G5" s="63" t="s">
        <v>298</v>
      </c>
      <c r="H5" s="33" t="s">
        <v>302</v>
      </c>
    </row>
    <row r="6" spans="1:8" ht="48.75" customHeight="1">
      <c r="A6" s="192"/>
      <c r="B6" s="198"/>
      <c r="C6" s="89">
        <v>3</v>
      </c>
      <c r="D6" s="91" t="s">
        <v>303</v>
      </c>
      <c r="E6" s="65">
        <v>3000</v>
      </c>
      <c r="F6" s="33" t="s">
        <v>304</v>
      </c>
      <c r="G6" s="63" t="s">
        <v>297</v>
      </c>
      <c r="H6" s="33" t="s">
        <v>305</v>
      </c>
    </row>
    <row r="7" spans="1:8" ht="48.75" customHeight="1">
      <c r="A7" s="192"/>
      <c r="B7" s="198"/>
      <c r="C7" s="89">
        <v>4</v>
      </c>
      <c r="D7" s="91" t="s">
        <v>306</v>
      </c>
      <c r="E7" s="65" t="s">
        <v>307</v>
      </c>
      <c r="F7" s="33" t="s">
        <v>308</v>
      </c>
      <c r="G7" s="63" t="s">
        <v>297</v>
      </c>
      <c r="H7" s="33" t="s">
        <v>309</v>
      </c>
    </row>
    <row r="8" spans="1:8" ht="48.75" customHeight="1">
      <c r="A8" s="192"/>
      <c r="B8" s="198"/>
      <c r="C8" s="89">
        <v>5</v>
      </c>
      <c r="D8" s="91" t="s">
        <v>310</v>
      </c>
      <c r="E8" s="65" t="s">
        <v>307</v>
      </c>
      <c r="F8" s="33" t="s">
        <v>311</v>
      </c>
      <c r="G8" s="63" t="s">
        <v>297</v>
      </c>
      <c r="H8" s="33" t="s">
        <v>312</v>
      </c>
    </row>
    <row r="9" spans="1:8" ht="48.75" customHeight="1">
      <c r="A9" s="192"/>
      <c r="B9" s="199"/>
      <c r="C9" s="92">
        <v>6</v>
      </c>
      <c r="D9" s="93" t="s">
        <v>313</v>
      </c>
      <c r="E9" s="57" t="s">
        <v>307</v>
      </c>
      <c r="F9" s="26" t="s">
        <v>314</v>
      </c>
      <c r="G9" s="94" t="s">
        <v>298</v>
      </c>
      <c r="H9" s="26" t="s">
        <v>315</v>
      </c>
    </row>
    <row r="10" spans="1:8" ht="48.75" customHeight="1">
      <c r="A10" s="192"/>
      <c r="B10" s="210" t="s">
        <v>316</v>
      </c>
      <c r="C10" s="86">
        <v>7</v>
      </c>
      <c r="D10" s="87" t="s">
        <v>317</v>
      </c>
      <c r="E10" s="68">
        <v>525924</v>
      </c>
      <c r="F10" s="41" t="s">
        <v>318</v>
      </c>
      <c r="G10" s="88" t="s">
        <v>298</v>
      </c>
      <c r="H10" s="41" t="s">
        <v>319</v>
      </c>
    </row>
    <row r="11" spans="1:8" ht="48.75" customHeight="1">
      <c r="A11" s="192"/>
      <c r="B11" s="210"/>
      <c r="C11" s="89">
        <v>8</v>
      </c>
      <c r="D11" s="90" t="s">
        <v>320</v>
      </c>
      <c r="E11" s="65">
        <v>296225</v>
      </c>
      <c r="F11" s="33" t="s">
        <v>321</v>
      </c>
      <c r="G11" s="63" t="s">
        <v>298</v>
      </c>
      <c r="H11" s="33" t="s">
        <v>322</v>
      </c>
    </row>
    <row r="12" spans="1:8" ht="48.75" customHeight="1">
      <c r="A12" s="192"/>
      <c r="B12" s="210"/>
      <c r="C12" s="89">
        <v>9</v>
      </c>
      <c r="D12" s="90" t="s">
        <v>323</v>
      </c>
      <c r="E12" s="65">
        <v>31416</v>
      </c>
      <c r="F12" s="33" t="s">
        <v>324</v>
      </c>
      <c r="G12" s="63" t="s">
        <v>298</v>
      </c>
      <c r="H12" s="33" t="s">
        <v>325</v>
      </c>
    </row>
    <row r="13" spans="1:8" ht="48.75" customHeight="1">
      <c r="A13" s="192"/>
      <c r="B13" s="210"/>
      <c r="C13" s="89">
        <v>10</v>
      </c>
      <c r="D13" s="91" t="s">
        <v>326</v>
      </c>
      <c r="E13" s="65">
        <v>4226</v>
      </c>
      <c r="F13" s="33" t="s">
        <v>327</v>
      </c>
      <c r="G13" s="63" t="s">
        <v>298</v>
      </c>
      <c r="H13" s="33" t="s">
        <v>157</v>
      </c>
    </row>
    <row r="14" spans="1:8" ht="48.75" customHeight="1">
      <c r="A14" s="192"/>
      <c r="B14" s="210"/>
      <c r="C14" s="89">
        <v>11</v>
      </c>
      <c r="D14" s="91" t="s">
        <v>328</v>
      </c>
      <c r="E14" s="65">
        <v>3632</v>
      </c>
      <c r="F14" s="33" t="s">
        <v>329</v>
      </c>
      <c r="G14" s="63" t="s">
        <v>298</v>
      </c>
      <c r="H14" s="33" t="s">
        <v>157</v>
      </c>
    </row>
    <row r="15" spans="1:8" ht="71.25" customHeight="1">
      <c r="A15" s="192"/>
      <c r="B15" s="210"/>
      <c r="C15" s="89">
        <v>12</v>
      </c>
      <c r="D15" s="91" t="s">
        <v>330</v>
      </c>
      <c r="E15" s="65" t="s">
        <v>307</v>
      </c>
      <c r="F15" s="33" t="s">
        <v>331</v>
      </c>
      <c r="G15" s="63" t="s">
        <v>298</v>
      </c>
      <c r="H15" s="33" t="s">
        <v>332</v>
      </c>
    </row>
    <row r="16" spans="1:8" ht="48.75" customHeight="1">
      <c r="A16" s="192"/>
      <c r="B16" s="210"/>
      <c r="C16" s="89">
        <v>13</v>
      </c>
      <c r="D16" s="90" t="s">
        <v>333</v>
      </c>
      <c r="E16" s="65">
        <v>4903</v>
      </c>
      <c r="F16" s="33" t="s">
        <v>334</v>
      </c>
      <c r="G16" s="63" t="s">
        <v>298</v>
      </c>
      <c r="H16" s="33" t="s">
        <v>157</v>
      </c>
    </row>
    <row r="17" spans="1:8" ht="48.75" customHeight="1">
      <c r="A17" s="192"/>
      <c r="B17" s="210"/>
      <c r="C17" s="92">
        <v>14</v>
      </c>
      <c r="D17" s="95" t="s">
        <v>335</v>
      </c>
      <c r="E17" s="57">
        <v>2509</v>
      </c>
      <c r="F17" s="26" t="s">
        <v>336</v>
      </c>
      <c r="G17" s="94" t="s">
        <v>298</v>
      </c>
      <c r="H17" s="26" t="s">
        <v>337</v>
      </c>
    </row>
    <row r="18" spans="1:8" ht="48.75" customHeight="1">
      <c r="A18" s="192" t="s">
        <v>338</v>
      </c>
      <c r="B18" s="210" t="s">
        <v>339</v>
      </c>
      <c r="C18" s="86">
        <v>15</v>
      </c>
      <c r="D18" s="87" t="s">
        <v>340</v>
      </c>
      <c r="E18" s="68">
        <v>81712</v>
      </c>
      <c r="F18" s="41" t="s">
        <v>341</v>
      </c>
      <c r="G18" s="88" t="s">
        <v>298</v>
      </c>
      <c r="H18" s="41" t="s">
        <v>342</v>
      </c>
    </row>
    <row r="19" spans="1:8" ht="48.75" customHeight="1">
      <c r="A19" s="192"/>
      <c r="B19" s="210"/>
      <c r="C19" s="89">
        <v>16</v>
      </c>
      <c r="D19" s="91" t="s">
        <v>343</v>
      </c>
      <c r="E19" s="65">
        <v>2239</v>
      </c>
      <c r="F19" s="33" t="s">
        <v>344</v>
      </c>
      <c r="G19" s="63" t="s">
        <v>298</v>
      </c>
      <c r="H19" s="33" t="s">
        <v>345</v>
      </c>
    </row>
    <row r="20" spans="1:8" ht="48.75" customHeight="1">
      <c r="A20" s="192"/>
      <c r="B20" s="210"/>
      <c r="C20" s="89">
        <v>17</v>
      </c>
      <c r="D20" s="90" t="s">
        <v>346</v>
      </c>
      <c r="E20" s="65">
        <v>2062</v>
      </c>
      <c r="F20" s="33" t="s">
        <v>347</v>
      </c>
      <c r="G20" s="63" t="s">
        <v>298</v>
      </c>
      <c r="H20" s="33" t="s">
        <v>348</v>
      </c>
    </row>
    <row r="21" spans="1:8" ht="59.25" customHeight="1">
      <c r="A21" s="192"/>
      <c r="B21" s="210"/>
      <c r="C21" s="89">
        <v>18</v>
      </c>
      <c r="D21" s="91" t="s">
        <v>349</v>
      </c>
      <c r="E21" s="65">
        <v>11885</v>
      </c>
      <c r="F21" s="33" t="s">
        <v>350</v>
      </c>
      <c r="G21" s="63" t="s">
        <v>298</v>
      </c>
      <c r="H21" s="33" t="s">
        <v>351</v>
      </c>
    </row>
    <row r="22" spans="1:8" ht="48.75" customHeight="1">
      <c r="A22" s="192"/>
      <c r="B22" s="210"/>
      <c r="C22" s="89">
        <v>19</v>
      </c>
      <c r="D22" s="91" t="s">
        <v>352</v>
      </c>
      <c r="E22" s="65">
        <v>1750</v>
      </c>
      <c r="F22" s="33" t="s">
        <v>353</v>
      </c>
      <c r="G22" s="63" t="s">
        <v>298</v>
      </c>
      <c r="H22" s="33" t="s">
        <v>157</v>
      </c>
    </row>
    <row r="23" spans="1:8" ht="48.75" customHeight="1">
      <c r="A23" s="192"/>
      <c r="B23" s="210"/>
      <c r="C23" s="89">
        <v>20</v>
      </c>
      <c r="D23" s="91" t="s">
        <v>354</v>
      </c>
      <c r="E23" s="65" t="s">
        <v>307</v>
      </c>
      <c r="F23" s="33" t="s">
        <v>355</v>
      </c>
      <c r="G23" s="63" t="s">
        <v>298</v>
      </c>
      <c r="H23" s="33" t="s">
        <v>356</v>
      </c>
    </row>
    <row r="24" spans="1:8" ht="48.75" customHeight="1">
      <c r="A24" s="192"/>
      <c r="B24" s="210"/>
      <c r="C24" s="89">
        <v>21</v>
      </c>
      <c r="D24" s="91" t="s">
        <v>357</v>
      </c>
      <c r="E24" s="65">
        <v>2575</v>
      </c>
      <c r="F24" s="33" t="s">
        <v>358</v>
      </c>
      <c r="G24" s="63" t="s">
        <v>297</v>
      </c>
      <c r="H24" s="33" t="s">
        <v>359</v>
      </c>
    </row>
    <row r="25" spans="1:8" ht="48.75" customHeight="1">
      <c r="A25" s="192"/>
      <c r="B25" s="210"/>
      <c r="C25" s="89">
        <v>22</v>
      </c>
      <c r="D25" s="91" t="s">
        <v>360</v>
      </c>
      <c r="E25" s="65" t="s">
        <v>307</v>
      </c>
      <c r="F25" s="33" t="s">
        <v>361</v>
      </c>
      <c r="G25" s="63" t="s">
        <v>298</v>
      </c>
      <c r="H25" s="33" t="s">
        <v>362</v>
      </c>
    </row>
    <row r="26" spans="1:8" ht="48.75" customHeight="1">
      <c r="A26" s="192"/>
      <c r="B26" s="210"/>
      <c r="C26" s="92">
        <v>23</v>
      </c>
      <c r="D26" s="95" t="s">
        <v>363</v>
      </c>
      <c r="E26" s="57" t="s">
        <v>307</v>
      </c>
      <c r="F26" s="26" t="s">
        <v>364</v>
      </c>
      <c r="G26" s="94" t="s">
        <v>298</v>
      </c>
      <c r="H26" s="26" t="s">
        <v>123</v>
      </c>
    </row>
    <row r="27" spans="1:8" ht="61.5" customHeight="1">
      <c r="A27" s="192"/>
      <c r="B27" s="200" t="s">
        <v>365</v>
      </c>
      <c r="C27" s="86">
        <v>24</v>
      </c>
      <c r="D27" s="87" t="s">
        <v>366</v>
      </c>
      <c r="E27" s="68">
        <v>3056</v>
      </c>
      <c r="F27" s="41" t="s">
        <v>367</v>
      </c>
      <c r="G27" s="88" t="s">
        <v>297</v>
      </c>
      <c r="H27" s="41" t="s">
        <v>368</v>
      </c>
    </row>
    <row r="28" spans="1:8" ht="48.75" customHeight="1">
      <c r="A28" s="192"/>
      <c r="B28" s="201"/>
      <c r="C28" s="89">
        <v>25</v>
      </c>
      <c r="D28" s="91" t="s">
        <v>369</v>
      </c>
      <c r="E28" s="65">
        <v>3334</v>
      </c>
      <c r="F28" s="33" t="s">
        <v>370</v>
      </c>
      <c r="G28" s="63" t="s">
        <v>298</v>
      </c>
      <c r="H28" s="33" t="s">
        <v>371</v>
      </c>
    </row>
    <row r="29" spans="1:8" ht="48.75" customHeight="1">
      <c r="A29" s="192"/>
      <c r="B29" s="201"/>
      <c r="C29" s="89">
        <v>26</v>
      </c>
      <c r="D29" s="91" t="s">
        <v>372</v>
      </c>
      <c r="E29" s="65">
        <v>1500</v>
      </c>
      <c r="F29" s="33" t="s">
        <v>373</v>
      </c>
      <c r="G29" s="63" t="s">
        <v>298</v>
      </c>
      <c r="H29" s="33" t="s">
        <v>371</v>
      </c>
    </row>
    <row r="30" spans="1:8" ht="53.25" customHeight="1">
      <c r="A30" s="192"/>
      <c r="B30" s="201"/>
      <c r="C30" s="89">
        <v>27</v>
      </c>
      <c r="D30" s="91" t="s">
        <v>374</v>
      </c>
      <c r="E30" s="65">
        <v>5150</v>
      </c>
      <c r="F30" s="33" t="s">
        <v>375</v>
      </c>
      <c r="G30" s="63" t="s">
        <v>298</v>
      </c>
      <c r="H30" s="33" t="s">
        <v>376</v>
      </c>
    </row>
    <row r="31" spans="1:8" ht="48.75" customHeight="1">
      <c r="A31" s="192"/>
      <c r="B31" s="202"/>
      <c r="C31" s="92">
        <v>28</v>
      </c>
      <c r="D31" s="93" t="s">
        <v>377</v>
      </c>
      <c r="E31" s="57">
        <v>8292</v>
      </c>
      <c r="F31" s="26" t="s">
        <v>378</v>
      </c>
      <c r="G31" s="94" t="s">
        <v>297</v>
      </c>
      <c r="H31" s="26" t="s">
        <v>379</v>
      </c>
    </row>
    <row r="32" spans="1:8" ht="55.5" customHeight="1">
      <c r="A32" s="192"/>
      <c r="B32" s="96" t="s">
        <v>380</v>
      </c>
      <c r="C32" s="97">
        <v>29</v>
      </c>
      <c r="D32" s="98" t="s">
        <v>381</v>
      </c>
      <c r="E32" s="99">
        <v>2538</v>
      </c>
      <c r="F32" s="69" t="s">
        <v>382</v>
      </c>
      <c r="G32" s="100" t="s">
        <v>298</v>
      </c>
      <c r="H32" s="69" t="s">
        <v>383</v>
      </c>
    </row>
    <row r="33" spans="1:8" ht="48.75" customHeight="1">
      <c r="A33" s="192" t="s">
        <v>338</v>
      </c>
      <c r="B33" s="193" t="s">
        <v>384</v>
      </c>
      <c r="C33" s="89">
        <v>30</v>
      </c>
      <c r="D33" s="91" t="s">
        <v>385</v>
      </c>
      <c r="E33" s="65">
        <v>4459</v>
      </c>
      <c r="F33" s="33" t="s">
        <v>386</v>
      </c>
      <c r="G33" s="63" t="s">
        <v>297</v>
      </c>
      <c r="H33" s="33" t="s">
        <v>387</v>
      </c>
    </row>
    <row r="34" spans="1:8" ht="48.75" customHeight="1">
      <c r="A34" s="192"/>
      <c r="B34" s="193"/>
      <c r="C34" s="89">
        <v>31</v>
      </c>
      <c r="D34" s="91" t="s">
        <v>388</v>
      </c>
      <c r="E34" s="65" t="s">
        <v>307</v>
      </c>
      <c r="F34" s="33" t="s">
        <v>389</v>
      </c>
      <c r="G34" s="63" t="s">
        <v>297</v>
      </c>
      <c r="H34" s="33" t="s">
        <v>390</v>
      </c>
    </row>
    <row r="35" spans="1:8" ht="48.75" customHeight="1">
      <c r="A35" s="196"/>
      <c r="B35" s="195"/>
      <c r="C35" s="101">
        <v>32</v>
      </c>
      <c r="D35" s="102" t="s">
        <v>391</v>
      </c>
      <c r="E35" s="103" t="s">
        <v>295</v>
      </c>
      <c r="F35" s="104" t="s">
        <v>392</v>
      </c>
      <c r="G35" s="105" t="s">
        <v>393</v>
      </c>
      <c r="H35" s="104" t="s">
        <v>376</v>
      </c>
    </row>
    <row r="36" spans="1:8" ht="48.75" customHeight="1">
      <c r="A36" s="194" t="s">
        <v>394</v>
      </c>
      <c r="B36" s="194" t="s">
        <v>395</v>
      </c>
      <c r="C36" s="86">
        <v>33</v>
      </c>
      <c r="D36" s="87" t="s">
        <v>396</v>
      </c>
      <c r="E36" s="68">
        <v>1253</v>
      </c>
      <c r="F36" s="41" t="s">
        <v>397</v>
      </c>
      <c r="G36" s="88" t="s">
        <v>393</v>
      </c>
      <c r="H36" s="41" t="s">
        <v>398</v>
      </c>
    </row>
    <row r="37" spans="1:8" ht="48.75" customHeight="1">
      <c r="A37" s="206"/>
      <c r="B37" s="193"/>
      <c r="C37" s="89">
        <v>34</v>
      </c>
      <c r="D37" s="91" t="s">
        <v>399</v>
      </c>
      <c r="E37" s="65">
        <v>14563</v>
      </c>
      <c r="F37" s="33" t="s">
        <v>400</v>
      </c>
      <c r="G37" s="63" t="s">
        <v>393</v>
      </c>
      <c r="H37" s="33" t="s">
        <v>401</v>
      </c>
    </row>
    <row r="38" spans="1:8" ht="60.75" customHeight="1">
      <c r="A38" s="206"/>
      <c r="B38" s="193"/>
      <c r="C38" s="89">
        <v>35</v>
      </c>
      <c r="D38" s="91" t="s">
        <v>402</v>
      </c>
      <c r="E38" s="65">
        <v>150</v>
      </c>
      <c r="F38" s="33" t="s">
        <v>403</v>
      </c>
      <c r="G38" s="63" t="s">
        <v>393</v>
      </c>
      <c r="H38" s="106" t="s">
        <v>404</v>
      </c>
    </row>
    <row r="39" spans="1:8" ht="57" customHeight="1">
      <c r="A39" s="206"/>
      <c r="B39" s="195"/>
      <c r="C39" s="92">
        <v>36</v>
      </c>
      <c r="D39" s="93" t="s">
        <v>405</v>
      </c>
      <c r="E39" s="57">
        <v>2528</v>
      </c>
      <c r="F39" s="26" t="s">
        <v>406</v>
      </c>
      <c r="G39" s="94" t="s">
        <v>393</v>
      </c>
      <c r="H39" s="26" t="s">
        <v>157</v>
      </c>
    </row>
    <row r="40" spans="1:8" ht="48.75" customHeight="1">
      <c r="A40" s="206"/>
      <c r="B40" s="201" t="s">
        <v>2</v>
      </c>
      <c r="C40" s="97">
        <v>37</v>
      </c>
      <c r="D40" s="98" t="s">
        <v>407</v>
      </c>
      <c r="E40" s="99" t="s">
        <v>295</v>
      </c>
      <c r="F40" s="69" t="s">
        <v>408</v>
      </c>
      <c r="G40" s="100" t="s">
        <v>409</v>
      </c>
      <c r="H40" s="69" t="s">
        <v>410</v>
      </c>
    </row>
    <row r="41" spans="1:8" ht="48.75" customHeight="1">
      <c r="A41" s="206"/>
      <c r="B41" s="201"/>
      <c r="C41" s="89">
        <v>38</v>
      </c>
      <c r="D41" s="91" t="s">
        <v>411</v>
      </c>
      <c r="E41" s="65">
        <v>100</v>
      </c>
      <c r="F41" s="33" t="s">
        <v>412</v>
      </c>
      <c r="G41" s="63" t="s">
        <v>393</v>
      </c>
      <c r="H41" s="33" t="s">
        <v>413</v>
      </c>
    </row>
    <row r="42" spans="1:8" ht="48.75" customHeight="1">
      <c r="A42" s="206"/>
      <c r="B42" s="201"/>
      <c r="C42" s="89">
        <v>39</v>
      </c>
      <c r="D42" s="91" t="s">
        <v>414</v>
      </c>
      <c r="E42" s="65">
        <v>230</v>
      </c>
      <c r="F42" s="33" t="s">
        <v>415</v>
      </c>
      <c r="G42" s="63" t="s">
        <v>393</v>
      </c>
      <c r="H42" s="33" t="s">
        <v>416</v>
      </c>
    </row>
    <row r="43" spans="1:8" ht="48.75" customHeight="1">
      <c r="A43" s="206"/>
      <c r="B43" s="201"/>
      <c r="C43" s="89">
        <v>40</v>
      </c>
      <c r="D43" s="91" t="s">
        <v>417</v>
      </c>
      <c r="E43" s="65">
        <v>75</v>
      </c>
      <c r="F43" s="31" t="s">
        <v>418</v>
      </c>
      <c r="G43" s="63" t="s">
        <v>409</v>
      </c>
      <c r="H43" s="33" t="s">
        <v>419</v>
      </c>
    </row>
    <row r="44" spans="1:8" ht="48.75" customHeight="1">
      <c r="A44" s="206"/>
      <c r="B44" s="201"/>
      <c r="C44" s="101">
        <v>41</v>
      </c>
      <c r="D44" s="102" t="s">
        <v>420</v>
      </c>
      <c r="E44" s="103" t="s">
        <v>295</v>
      </c>
      <c r="F44" s="104" t="s">
        <v>421</v>
      </c>
      <c r="G44" s="105" t="s">
        <v>393</v>
      </c>
      <c r="H44" s="104" t="s">
        <v>422</v>
      </c>
    </row>
    <row r="45" spans="1:8" ht="48.75" customHeight="1">
      <c r="A45" s="206"/>
      <c r="B45" s="194" t="s">
        <v>423</v>
      </c>
      <c r="C45" s="86">
        <v>42</v>
      </c>
      <c r="D45" s="87" t="s">
        <v>424</v>
      </c>
      <c r="E45" s="68">
        <v>2878</v>
      </c>
      <c r="F45" s="41" t="s">
        <v>425</v>
      </c>
      <c r="G45" s="88" t="s">
        <v>393</v>
      </c>
      <c r="H45" s="41" t="s">
        <v>426</v>
      </c>
    </row>
    <row r="46" spans="1:8" ht="48.75" customHeight="1">
      <c r="A46" s="206"/>
      <c r="B46" s="193"/>
      <c r="C46" s="89">
        <v>43</v>
      </c>
      <c r="D46" s="91" t="s">
        <v>427</v>
      </c>
      <c r="E46" s="65">
        <v>63972</v>
      </c>
      <c r="F46" s="33" t="s">
        <v>428</v>
      </c>
      <c r="G46" s="63" t="s">
        <v>393</v>
      </c>
      <c r="H46" s="33" t="s">
        <v>429</v>
      </c>
    </row>
    <row r="47" spans="1:8" ht="48.75" customHeight="1">
      <c r="A47" s="206"/>
      <c r="B47" s="193"/>
      <c r="C47" s="89">
        <v>44</v>
      </c>
      <c r="D47" s="91" t="s">
        <v>430</v>
      </c>
      <c r="E47" s="107" t="s">
        <v>295</v>
      </c>
      <c r="F47" s="33" t="s">
        <v>431</v>
      </c>
      <c r="G47" s="63" t="s">
        <v>393</v>
      </c>
      <c r="H47" s="33" t="s">
        <v>432</v>
      </c>
    </row>
    <row r="48" spans="1:8" ht="48.75" customHeight="1">
      <c r="A48" s="192" t="s">
        <v>433</v>
      </c>
      <c r="B48" s="108"/>
      <c r="C48" s="92">
        <v>45</v>
      </c>
      <c r="D48" s="93" t="s">
        <v>434</v>
      </c>
      <c r="E48" s="57" t="s">
        <v>295</v>
      </c>
      <c r="F48" s="26" t="s">
        <v>435</v>
      </c>
      <c r="G48" s="94" t="s">
        <v>436</v>
      </c>
      <c r="H48" s="26" t="s">
        <v>131</v>
      </c>
    </row>
    <row r="49" spans="1:8" ht="48.75" customHeight="1">
      <c r="A49" s="192"/>
      <c r="B49" s="203" t="s">
        <v>437</v>
      </c>
      <c r="C49" s="86">
        <v>46</v>
      </c>
      <c r="D49" s="87" t="s">
        <v>438</v>
      </c>
      <c r="E49" s="109">
        <v>8773</v>
      </c>
      <c r="F49" s="41" t="s">
        <v>439</v>
      </c>
      <c r="G49" s="88" t="s">
        <v>393</v>
      </c>
      <c r="H49" s="41" t="s">
        <v>440</v>
      </c>
    </row>
    <row r="50" spans="1:8" ht="48.75" customHeight="1">
      <c r="A50" s="192"/>
      <c r="B50" s="204"/>
      <c r="C50" s="89">
        <v>47</v>
      </c>
      <c r="D50" s="91" t="s">
        <v>441</v>
      </c>
      <c r="E50" s="65" t="s">
        <v>295</v>
      </c>
      <c r="F50" s="33" t="s">
        <v>442</v>
      </c>
      <c r="G50" s="63" t="s">
        <v>393</v>
      </c>
      <c r="H50" s="33"/>
    </row>
    <row r="51" spans="1:8" ht="48.75" customHeight="1">
      <c r="A51" s="196"/>
      <c r="B51" s="205"/>
      <c r="C51" s="92">
        <v>48</v>
      </c>
      <c r="D51" s="93" t="s">
        <v>443</v>
      </c>
      <c r="E51" s="57">
        <v>754</v>
      </c>
      <c r="F51" s="26" t="s">
        <v>444</v>
      </c>
      <c r="G51" s="94" t="s">
        <v>393</v>
      </c>
      <c r="H51" s="26" t="s">
        <v>445</v>
      </c>
    </row>
    <row r="52" spans="1:8" ht="53.25" customHeight="1">
      <c r="A52" s="197" t="s">
        <v>188</v>
      </c>
      <c r="B52" s="110" t="s">
        <v>446</v>
      </c>
      <c r="C52" s="111">
        <v>49</v>
      </c>
      <c r="D52" s="112" t="s">
        <v>447</v>
      </c>
      <c r="E52" s="113">
        <v>1439</v>
      </c>
      <c r="F52" s="114" t="s">
        <v>448</v>
      </c>
      <c r="G52" s="115" t="s">
        <v>393</v>
      </c>
      <c r="H52" s="114" t="s">
        <v>449</v>
      </c>
    </row>
    <row r="53" spans="1:8" ht="48.75" customHeight="1">
      <c r="A53" s="198"/>
      <c r="B53" s="194" t="s">
        <v>195</v>
      </c>
      <c r="C53" s="86">
        <v>50</v>
      </c>
      <c r="D53" s="87" t="s">
        <v>450</v>
      </c>
      <c r="E53" s="68" t="s">
        <v>295</v>
      </c>
      <c r="F53" s="41" t="s">
        <v>451</v>
      </c>
      <c r="G53" s="88" t="s">
        <v>393</v>
      </c>
      <c r="H53" s="41"/>
    </row>
    <row r="54" spans="1:8" ht="48.75" customHeight="1">
      <c r="A54" s="198"/>
      <c r="B54" s="193"/>
      <c r="C54" s="89">
        <v>51</v>
      </c>
      <c r="D54" s="90" t="s">
        <v>452</v>
      </c>
      <c r="E54" s="65" t="s">
        <v>295</v>
      </c>
      <c r="F54" s="33" t="s">
        <v>453</v>
      </c>
      <c r="G54" s="63" t="s">
        <v>393</v>
      </c>
      <c r="H54" s="33" t="s">
        <v>454</v>
      </c>
    </row>
    <row r="55" spans="1:8" ht="48.75" customHeight="1">
      <c r="A55" s="198"/>
      <c r="B55" s="193"/>
      <c r="C55" s="89">
        <v>52</v>
      </c>
      <c r="D55" s="91" t="s">
        <v>455</v>
      </c>
      <c r="E55" s="65" t="s">
        <v>295</v>
      </c>
      <c r="F55" s="33" t="s">
        <v>456</v>
      </c>
      <c r="G55" s="63" t="s">
        <v>436</v>
      </c>
      <c r="H55" s="33" t="s">
        <v>457</v>
      </c>
    </row>
    <row r="56" spans="1:8" ht="48.75" customHeight="1">
      <c r="A56" s="199"/>
      <c r="B56" s="195"/>
      <c r="C56" s="92">
        <v>53</v>
      </c>
      <c r="D56" s="93" t="s">
        <v>458</v>
      </c>
      <c r="E56" s="57" t="s">
        <v>295</v>
      </c>
      <c r="F56" s="26" t="s">
        <v>459</v>
      </c>
      <c r="G56" s="94" t="s">
        <v>393</v>
      </c>
      <c r="H56" s="26" t="s">
        <v>460</v>
      </c>
    </row>
    <row r="57" spans="1:8" ht="54.75" customHeight="1">
      <c r="A57" s="191" t="s">
        <v>189</v>
      </c>
      <c r="B57" s="194" t="s">
        <v>203</v>
      </c>
      <c r="C57" s="97">
        <v>54</v>
      </c>
      <c r="D57" s="116" t="s">
        <v>461</v>
      </c>
      <c r="E57" s="99">
        <v>49833</v>
      </c>
      <c r="F57" s="69" t="s">
        <v>462</v>
      </c>
      <c r="G57" s="100" t="s">
        <v>393</v>
      </c>
      <c r="H57" s="69" t="s">
        <v>463</v>
      </c>
    </row>
    <row r="58" spans="1:8" ht="48.75" customHeight="1">
      <c r="A58" s="192"/>
      <c r="B58" s="193"/>
      <c r="C58" s="89">
        <v>55</v>
      </c>
      <c r="D58" s="117" t="s">
        <v>464</v>
      </c>
      <c r="E58" s="65">
        <v>850</v>
      </c>
      <c r="F58" s="33" t="s">
        <v>465</v>
      </c>
      <c r="G58" s="63" t="s">
        <v>393</v>
      </c>
      <c r="H58" s="33" t="s">
        <v>157</v>
      </c>
    </row>
    <row r="59" spans="1:8" ht="48.75" customHeight="1">
      <c r="A59" s="192"/>
      <c r="B59" s="193"/>
      <c r="C59" s="89">
        <v>56</v>
      </c>
      <c r="D59" s="118" t="s">
        <v>466</v>
      </c>
      <c r="E59" s="65">
        <v>180264</v>
      </c>
      <c r="F59" s="33" t="s">
        <v>467</v>
      </c>
      <c r="G59" s="63" t="s">
        <v>393</v>
      </c>
      <c r="H59" s="33" t="s">
        <v>468</v>
      </c>
    </row>
    <row r="60" spans="1:8" ht="48.75" customHeight="1">
      <c r="A60" s="192"/>
      <c r="B60" s="193"/>
      <c r="C60" s="89">
        <v>57</v>
      </c>
      <c r="D60" s="117" t="s">
        <v>469</v>
      </c>
      <c r="E60" s="65">
        <v>3384</v>
      </c>
      <c r="F60" s="33" t="s">
        <v>470</v>
      </c>
      <c r="G60" s="63" t="s">
        <v>393</v>
      </c>
      <c r="H60" s="33" t="s">
        <v>471</v>
      </c>
    </row>
    <row r="61" spans="1:8" ht="48.75" customHeight="1">
      <c r="A61" s="192"/>
      <c r="B61" s="193"/>
      <c r="C61" s="89">
        <v>58</v>
      </c>
      <c r="D61" s="117" t="s">
        <v>472</v>
      </c>
      <c r="E61" s="65">
        <v>40580</v>
      </c>
      <c r="F61" s="33" t="s">
        <v>473</v>
      </c>
      <c r="G61" s="63" t="s">
        <v>393</v>
      </c>
      <c r="H61" s="33" t="s">
        <v>474</v>
      </c>
    </row>
    <row r="62" spans="1:8" ht="48.75" customHeight="1">
      <c r="A62" s="192"/>
      <c r="B62" s="193"/>
      <c r="C62" s="89">
        <v>59</v>
      </c>
      <c r="D62" s="118" t="s">
        <v>475</v>
      </c>
      <c r="E62" s="65" t="s">
        <v>295</v>
      </c>
      <c r="F62" s="33" t="s">
        <v>476</v>
      </c>
      <c r="G62" s="63" t="s">
        <v>409</v>
      </c>
      <c r="H62" s="33" t="s">
        <v>477</v>
      </c>
    </row>
    <row r="63" spans="1:8" ht="54" customHeight="1">
      <c r="A63" s="192" t="s">
        <v>478</v>
      </c>
      <c r="B63" s="193" t="s">
        <v>479</v>
      </c>
      <c r="C63" s="89">
        <v>60</v>
      </c>
      <c r="D63" s="117" t="s">
        <v>480</v>
      </c>
      <c r="E63" s="65">
        <v>45</v>
      </c>
      <c r="F63" s="33" t="s">
        <v>481</v>
      </c>
      <c r="G63" s="63" t="s">
        <v>393</v>
      </c>
      <c r="H63" s="33" t="s">
        <v>482</v>
      </c>
    </row>
    <row r="64" spans="1:8" ht="48.75" customHeight="1">
      <c r="A64" s="192"/>
      <c r="B64" s="193"/>
      <c r="C64" s="89">
        <v>61</v>
      </c>
      <c r="D64" s="118" t="s">
        <v>483</v>
      </c>
      <c r="E64" s="65">
        <v>3359</v>
      </c>
      <c r="F64" s="33" t="s">
        <v>484</v>
      </c>
      <c r="G64" s="63" t="s">
        <v>393</v>
      </c>
      <c r="H64" s="33" t="s">
        <v>485</v>
      </c>
    </row>
    <row r="65" spans="1:8" ht="48.75" customHeight="1">
      <c r="A65" s="192"/>
      <c r="B65" s="193"/>
      <c r="C65" s="89">
        <v>62</v>
      </c>
      <c r="D65" s="118" t="s">
        <v>486</v>
      </c>
      <c r="E65" s="65">
        <v>4771</v>
      </c>
      <c r="F65" s="33" t="s">
        <v>487</v>
      </c>
      <c r="G65" s="63" t="s">
        <v>409</v>
      </c>
      <c r="H65" s="33" t="s">
        <v>488</v>
      </c>
    </row>
    <row r="66" spans="1:8" ht="48.75" customHeight="1">
      <c r="A66" s="192"/>
      <c r="B66" s="193"/>
      <c r="C66" s="89">
        <v>63</v>
      </c>
      <c r="D66" s="118" t="s">
        <v>489</v>
      </c>
      <c r="E66" s="65">
        <v>4860</v>
      </c>
      <c r="F66" s="33" t="s">
        <v>490</v>
      </c>
      <c r="G66" s="63" t="s">
        <v>393</v>
      </c>
      <c r="H66" s="33" t="s">
        <v>491</v>
      </c>
    </row>
    <row r="67" spans="1:8" ht="48.75" customHeight="1">
      <c r="A67" s="192"/>
      <c r="B67" s="193"/>
      <c r="C67" s="89">
        <v>64</v>
      </c>
      <c r="D67" s="118" t="s">
        <v>492</v>
      </c>
      <c r="E67" s="65" t="s">
        <v>295</v>
      </c>
      <c r="F67" s="33" t="s">
        <v>493</v>
      </c>
      <c r="G67" s="63" t="s">
        <v>393</v>
      </c>
      <c r="H67" s="33" t="s">
        <v>154</v>
      </c>
    </row>
    <row r="68" spans="1:8" ht="48.75" customHeight="1">
      <c r="A68" s="192"/>
      <c r="B68" s="195"/>
      <c r="C68" s="101">
        <v>65</v>
      </c>
      <c r="D68" s="119" t="s">
        <v>494</v>
      </c>
      <c r="E68" s="103">
        <v>918</v>
      </c>
      <c r="F68" s="104" t="s">
        <v>495</v>
      </c>
      <c r="G68" s="105" t="s">
        <v>393</v>
      </c>
      <c r="H68" s="104" t="s">
        <v>110</v>
      </c>
    </row>
    <row r="69" spans="1:8" ht="48.75" customHeight="1">
      <c r="A69" s="192"/>
      <c r="B69" s="194" t="s">
        <v>196</v>
      </c>
      <c r="C69" s="86">
        <v>66</v>
      </c>
      <c r="D69" s="120" t="s">
        <v>496</v>
      </c>
      <c r="E69" s="68">
        <v>3793</v>
      </c>
      <c r="F69" s="41" t="s">
        <v>497</v>
      </c>
      <c r="G69" s="88" t="s">
        <v>409</v>
      </c>
      <c r="H69" s="41" t="s">
        <v>498</v>
      </c>
    </row>
    <row r="70" spans="1:8" ht="48.75" customHeight="1">
      <c r="A70" s="192"/>
      <c r="B70" s="193"/>
      <c r="C70" s="89">
        <v>67</v>
      </c>
      <c r="D70" s="118" t="s">
        <v>499</v>
      </c>
      <c r="E70" s="65">
        <v>559694</v>
      </c>
      <c r="F70" s="33" t="s">
        <v>500</v>
      </c>
      <c r="G70" s="63" t="s">
        <v>393</v>
      </c>
      <c r="H70" s="33" t="s">
        <v>501</v>
      </c>
    </row>
    <row r="71" spans="1:8" ht="48.75" customHeight="1">
      <c r="A71" s="192"/>
      <c r="B71" s="193"/>
      <c r="C71" s="89">
        <v>68</v>
      </c>
      <c r="D71" s="118" t="s">
        <v>502</v>
      </c>
      <c r="E71" s="65">
        <v>12549</v>
      </c>
      <c r="F71" s="33" t="s">
        <v>503</v>
      </c>
      <c r="G71" s="63" t="s">
        <v>393</v>
      </c>
      <c r="H71" s="33" t="s">
        <v>504</v>
      </c>
    </row>
    <row r="72" spans="1:8" ht="48.75" customHeight="1">
      <c r="A72" s="192"/>
      <c r="B72" s="193"/>
      <c r="C72" s="89">
        <v>69</v>
      </c>
      <c r="D72" s="118" t="s">
        <v>505</v>
      </c>
      <c r="E72" s="65">
        <v>3000</v>
      </c>
      <c r="F72" s="33" t="s">
        <v>506</v>
      </c>
      <c r="G72" s="63" t="s">
        <v>393</v>
      </c>
      <c r="H72" s="33" t="s">
        <v>507</v>
      </c>
    </row>
    <row r="73" spans="1:8" ht="57.75" customHeight="1">
      <c r="A73" s="192"/>
      <c r="B73" s="193"/>
      <c r="C73" s="89">
        <v>70</v>
      </c>
      <c r="D73" s="118" t="s">
        <v>508</v>
      </c>
      <c r="E73" s="65">
        <v>2493</v>
      </c>
      <c r="F73" s="33" t="s">
        <v>509</v>
      </c>
      <c r="G73" s="63" t="s">
        <v>393</v>
      </c>
      <c r="H73" s="33" t="s">
        <v>510</v>
      </c>
    </row>
    <row r="74" spans="1:8" ht="48.75" customHeight="1">
      <c r="A74" s="192"/>
      <c r="B74" s="193"/>
      <c r="C74" s="89">
        <v>71</v>
      </c>
      <c r="D74" s="117" t="s">
        <v>511</v>
      </c>
      <c r="E74" s="65" t="s">
        <v>295</v>
      </c>
      <c r="F74" s="33" t="s">
        <v>512</v>
      </c>
      <c r="G74" s="63" t="s">
        <v>409</v>
      </c>
      <c r="H74" s="33" t="s">
        <v>513</v>
      </c>
    </row>
    <row r="75" spans="1:8" ht="48.75" customHeight="1">
      <c r="A75" s="192"/>
      <c r="B75" s="195"/>
      <c r="C75" s="92">
        <v>72</v>
      </c>
      <c r="D75" s="121" t="s">
        <v>514</v>
      </c>
      <c r="E75" s="57" t="s">
        <v>295</v>
      </c>
      <c r="F75" s="26" t="s">
        <v>515</v>
      </c>
      <c r="G75" s="94" t="s">
        <v>393</v>
      </c>
      <c r="H75" s="26" t="s">
        <v>516</v>
      </c>
    </row>
    <row r="76" spans="1:8" ht="48.75" customHeight="1">
      <c r="A76" s="192"/>
      <c r="B76" s="194" t="s">
        <v>197</v>
      </c>
      <c r="C76" s="97">
        <v>73</v>
      </c>
      <c r="D76" s="116" t="s">
        <v>517</v>
      </c>
      <c r="E76" s="99" t="s">
        <v>295</v>
      </c>
      <c r="F76" s="69" t="s">
        <v>518</v>
      </c>
      <c r="G76" s="100" t="s">
        <v>393</v>
      </c>
      <c r="H76" s="69" t="s">
        <v>161</v>
      </c>
    </row>
    <row r="77" spans="1:8" ht="48.75" customHeight="1">
      <c r="A77" s="192"/>
      <c r="B77" s="193"/>
      <c r="C77" s="89">
        <v>74</v>
      </c>
      <c r="D77" s="118" t="s">
        <v>519</v>
      </c>
      <c r="E77" s="65" t="s">
        <v>295</v>
      </c>
      <c r="F77" s="33" t="s">
        <v>520</v>
      </c>
      <c r="G77" s="63" t="s">
        <v>409</v>
      </c>
      <c r="H77" s="33" t="s">
        <v>521</v>
      </c>
    </row>
    <row r="78" spans="1:8" ht="48.75" customHeight="1">
      <c r="A78" s="196"/>
      <c r="B78" s="122"/>
      <c r="C78" s="101">
        <v>75</v>
      </c>
      <c r="D78" s="119" t="s">
        <v>522</v>
      </c>
      <c r="E78" s="103">
        <v>4015</v>
      </c>
      <c r="F78" s="33" t="s">
        <v>523</v>
      </c>
      <c r="G78" s="105" t="s">
        <v>393</v>
      </c>
      <c r="H78" s="33" t="s">
        <v>524</v>
      </c>
    </row>
    <row r="79" spans="1:8" ht="48.75" customHeight="1">
      <c r="A79" s="200" t="s">
        <v>190</v>
      </c>
      <c r="B79" s="194" t="s">
        <v>525</v>
      </c>
      <c r="C79" s="86">
        <v>76</v>
      </c>
      <c r="D79" s="120" t="s">
        <v>526</v>
      </c>
      <c r="E79" s="68" t="s">
        <v>295</v>
      </c>
      <c r="F79" s="41" t="s">
        <v>527</v>
      </c>
      <c r="G79" s="9" t="s">
        <v>393</v>
      </c>
      <c r="H79" s="3" t="s">
        <v>528</v>
      </c>
    </row>
    <row r="80" spans="1:8" ht="48.75" customHeight="1">
      <c r="A80" s="201"/>
      <c r="B80" s="193"/>
      <c r="C80" s="89">
        <v>77</v>
      </c>
      <c r="D80" s="118" t="s">
        <v>529</v>
      </c>
      <c r="E80" s="65" t="s">
        <v>295</v>
      </c>
      <c r="F80" s="33" t="s">
        <v>530</v>
      </c>
      <c r="G80" s="63" t="s">
        <v>393</v>
      </c>
      <c r="H80" s="33" t="s">
        <v>531</v>
      </c>
    </row>
    <row r="81" spans="1:8" ht="48.75" customHeight="1">
      <c r="A81" s="201"/>
      <c r="B81" s="195"/>
      <c r="C81" s="92">
        <v>78</v>
      </c>
      <c r="D81" s="121" t="s">
        <v>532</v>
      </c>
      <c r="E81" s="57">
        <v>1404</v>
      </c>
      <c r="F81" s="26" t="s">
        <v>533</v>
      </c>
      <c r="G81" s="94" t="s">
        <v>393</v>
      </c>
      <c r="H81" s="26" t="s">
        <v>534</v>
      </c>
    </row>
    <row r="82" spans="1:8" ht="48.75" customHeight="1">
      <c r="A82" s="201"/>
      <c r="B82" s="193" t="s">
        <v>535</v>
      </c>
      <c r="C82" s="97">
        <v>79</v>
      </c>
      <c r="D82" s="116" t="s">
        <v>536</v>
      </c>
      <c r="E82" s="99">
        <v>178</v>
      </c>
      <c r="F82" s="69" t="s">
        <v>537</v>
      </c>
      <c r="G82" s="100" t="s">
        <v>393</v>
      </c>
      <c r="H82" s="69" t="s">
        <v>110</v>
      </c>
    </row>
    <row r="83" spans="1:8" ht="48.75" customHeight="1">
      <c r="A83" s="201"/>
      <c r="B83" s="193"/>
      <c r="C83" s="101">
        <v>80</v>
      </c>
      <c r="D83" s="119" t="s">
        <v>538</v>
      </c>
      <c r="E83" s="103">
        <v>2336</v>
      </c>
      <c r="F83" s="104" t="s">
        <v>539</v>
      </c>
      <c r="G83" s="105" t="s">
        <v>409</v>
      </c>
      <c r="H83" s="104" t="s">
        <v>540</v>
      </c>
    </row>
    <row r="84" spans="1:8" ht="48.75" customHeight="1">
      <c r="A84" s="201"/>
      <c r="B84" s="194" t="s">
        <v>541</v>
      </c>
      <c r="C84" s="86">
        <v>81</v>
      </c>
      <c r="D84" s="120" t="s">
        <v>542</v>
      </c>
      <c r="E84" s="68">
        <v>715</v>
      </c>
      <c r="F84" s="41" t="s">
        <v>543</v>
      </c>
      <c r="G84" s="88" t="s">
        <v>409</v>
      </c>
      <c r="H84" s="41" t="s">
        <v>544</v>
      </c>
    </row>
    <row r="85" spans="1:8" ht="48.75" customHeight="1">
      <c r="A85" s="201"/>
      <c r="B85" s="193"/>
      <c r="C85" s="89">
        <v>82</v>
      </c>
      <c r="D85" s="118" t="s">
        <v>545</v>
      </c>
      <c r="E85" s="99" t="s">
        <v>295</v>
      </c>
      <c r="F85" s="69" t="s">
        <v>546</v>
      </c>
      <c r="G85" s="100" t="s">
        <v>409</v>
      </c>
      <c r="H85" s="69"/>
    </row>
    <row r="86" spans="1:8" ht="48.75" customHeight="1">
      <c r="A86" s="202"/>
      <c r="B86" s="195"/>
      <c r="C86" s="92">
        <v>83</v>
      </c>
      <c r="D86" s="123" t="s">
        <v>547</v>
      </c>
      <c r="E86" s="124" t="s">
        <v>295</v>
      </c>
      <c r="F86" s="26" t="s">
        <v>548</v>
      </c>
      <c r="G86" s="92" t="s">
        <v>409</v>
      </c>
      <c r="H86" s="26" t="s">
        <v>549</v>
      </c>
    </row>
    <row r="87" spans="1:8" ht="48.75" customHeight="1">
      <c r="A87" s="191" t="s">
        <v>550</v>
      </c>
      <c r="B87" s="110" t="s">
        <v>205</v>
      </c>
      <c r="C87" s="111">
        <v>84</v>
      </c>
      <c r="D87" s="112" t="s">
        <v>551</v>
      </c>
      <c r="E87" s="126" t="s">
        <v>295</v>
      </c>
      <c r="F87" s="114" t="s">
        <v>552</v>
      </c>
      <c r="G87" s="111" t="s">
        <v>393</v>
      </c>
      <c r="H87" s="114" t="s">
        <v>553</v>
      </c>
    </row>
    <row r="88" spans="1:8" ht="55.5" customHeight="1">
      <c r="A88" s="192"/>
      <c r="B88" s="128" t="s">
        <v>204</v>
      </c>
      <c r="C88" s="129">
        <v>85</v>
      </c>
      <c r="D88" s="130" t="s">
        <v>554</v>
      </c>
      <c r="E88" s="131" t="s">
        <v>295</v>
      </c>
      <c r="F88" s="67" t="s">
        <v>555</v>
      </c>
      <c r="G88" s="129" t="s">
        <v>409</v>
      </c>
      <c r="H88" s="67" t="s">
        <v>556</v>
      </c>
    </row>
    <row r="89" spans="1:8" ht="48.75" customHeight="1">
      <c r="A89" s="192"/>
      <c r="B89" s="193" t="s">
        <v>557</v>
      </c>
      <c r="C89" s="97">
        <v>86</v>
      </c>
      <c r="D89" s="132" t="s">
        <v>558</v>
      </c>
      <c r="E89" s="99">
        <v>34802</v>
      </c>
      <c r="F89" s="69" t="s">
        <v>559</v>
      </c>
      <c r="G89" s="133" t="s">
        <v>393</v>
      </c>
      <c r="H89" s="69" t="s">
        <v>319</v>
      </c>
    </row>
    <row r="90" spans="1:8" ht="48.75" customHeight="1">
      <c r="A90" s="192"/>
      <c r="B90" s="193"/>
      <c r="C90" s="101">
        <v>87</v>
      </c>
      <c r="D90" s="134" t="s">
        <v>560</v>
      </c>
      <c r="E90" s="103" t="s">
        <v>295</v>
      </c>
      <c r="F90" s="104" t="s">
        <v>561</v>
      </c>
      <c r="G90" s="135" t="s">
        <v>393</v>
      </c>
      <c r="H90" s="104" t="s">
        <v>562</v>
      </c>
    </row>
    <row r="91" spans="1:8" ht="48.75" customHeight="1">
      <c r="A91" s="192"/>
      <c r="B91" s="194" t="s">
        <v>563</v>
      </c>
      <c r="C91" s="86">
        <v>88</v>
      </c>
      <c r="D91" s="87" t="s">
        <v>564</v>
      </c>
      <c r="E91" s="68">
        <v>92907</v>
      </c>
      <c r="F91" s="41" t="s">
        <v>565</v>
      </c>
      <c r="G91" s="136" t="s">
        <v>393</v>
      </c>
      <c r="H91" s="41" t="s">
        <v>566</v>
      </c>
    </row>
    <row r="92" spans="1:8" ht="48.75" customHeight="1">
      <c r="A92" s="192"/>
      <c r="B92" s="195"/>
      <c r="C92" s="92">
        <v>89</v>
      </c>
      <c r="D92" s="93" t="s">
        <v>567</v>
      </c>
      <c r="E92" s="57">
        <v>1000</v>
      </c>
      <c r="F92" s="26" t="s">
        <v>568</v>
      </c>
      <c r="G92" s="125" t="s">
        <v>393</v>
      </c>
      <c r="H92" s="26" t="s">
        <v>151</v>
      </c>
    </row>
    <row r="93" spans="1:8" ht="59.25" customHeight="1">
      <c r="A93" s="192" t="s">
        <v>550</v>
      </c>
      <c r="B93" s="193" t="s">
        <v>569</v>
      </c>
      <c r="C93" s="86">
        <v>90</v>
      </c>
      <c r="D93" s="87" t="s">
        <v>570</v>
      </c>
      <c r="E93" s="68" t="s">
        <v>295</v>
      </c>
      <c r="F93" s="41" t="s">
        <v>571</v>
      </c>
      <c r="G93" s="136" t="s">
        <v>572</v>
      </c>
      <c r="H93" s="41"/>
    </row>
    <row r="94" spans="1:8" ht="48.75" customHeight="1">
      <c r="A94" s="192"/>
      <c r="B94" s="193"/>
      <c r="C94" s="89">
        <v>91</v>
      </c>
      <c r="D94" s="91" t="s">
        <v>573</v>
      </c>
      <c r="E94" s="65" t="s">
        <v>295</v>
      </c>
      <c r="F94" s="33" t="s">
        <v>574</v>
      </c>
      <c r="G94" s="137" t="s">
        <v>393</v>
      </c>
      <c r="H94" s="33" t="s">
        <v>575</v>
      </c>
    </row>
    <row r="95" spans="1:8" ht="48.75" customHeight="1">
      <c r="A95" s="196"/>
      <c r="B95" s="193"/>
      <c r="C95" s="101">
        <v>92</v>
      </c>
      <c r="D95" s="102" t="s">
        <v>576</v>
      </c>
      <c r="E95" s="103" t="s">
        <v>295</v>
      </c>
      <c r="F95" s="104" t="s">
        <v>577</v>
      </c>
      <c r="G95" s="135" t="s">
        <v>393</v>
      </c>
      <c r="H95" s="104"/>
    </row>
    <row r="96" spans="1:8" ht="48.75" customHeight="1">
      <c r="A96" s="197" t="s">
        <v>192</v>
      </c>
      <c r="B96" s="194" t="s">
        <v>5</v>
      </c>
      <c r="C96" s="86">
        <v>93</v>
      </c>
      <c r="D96" s="87" t="s">
        <v>578</v>
      </c>
      <c r="E96" s="68" t="s">
        <v>295</v>
      </c>
      <c r="F96" s="41" t="s">
        <v>579</v>
      </c>
      <c r="G96" s="136" t="s">
        <v>393</v>
      </c>
      <c r="H96" s="41" t="s">
        <v>157</v>
      </c>
    </row>
    <row r="97" spans="1:8" ht="48.75" customHeight="1">
      <c r="A97" s="198"/>
      <c r="B97" s="193"/>
      <c r="C97" s="89">
        <v>94</v>
      </c>
      <c r="D97" s="91" t="s">
        <v>580</v>
      </c>
      <c r="E97" s="65">
        <v>3110</v>
      </c>
      <c r="F97" s="33" t="s">
        <v>581</v>
      </c>
      <c r="G97" s="137" t="s">
        <v>393</v>
      </c>
      <c r="H97" s="33" t="s">
        <v>582</v>
      </c>
    </row>
    <row r="98" spans="1:8" ht="48.75" customHeight="1">
      <c r="A98" s="199"/>
      <c r="B98" s="195"/>
      <c r="C98" s="92">
        <v>95</v>
      </c>
      <c r="D98" s="93" t="s">
        <v>583</v>
      </c>
      <c r="E98" s="57">
        <v>44820</v>
      </c>
      <c r="F98" s="26" t="s">
        <v>584</v>
      </c>
      <c r="G98" s="125" t="s">
        <v>393</v>
      </c>
      <c r="H98" s="26" t="s">
        <v>585</v>
      </c>
    </row>
    <row r="100" spans="4:5" ht="19.5" customHeight="1">
      <c r="D100" s="138" t="s">
        <v>285</v>
      </c>
      <c r="E100" s="139"/>
    </row>
    <row r="101" spans="4:5" ht="19.5" customHeight="1">
      <c r="D101" s="140" t="s">
        <v>286</v>
      </c>
      <c r="E101" s="141"/>
    </row>
    <row r="102" spans="4:5" ht="19.5" customHeight="1">
      <c r="D102" s="140" t="s">
        <v>586</v>
      </c>
      <c r="E102" s="141"/>
    </row>
    <row r="103" spans="4:5" ht="19.5" customHeight="1">
      <c r="D103" s="142" t="s">
        <v>288</v>
      </c>
      <c r="E103" s="143"/>
    </row>
  </sheetData>
  <sheetProtection/>
  <mergeCells count="35">
    <mergeCell ref="A1:H1"/>
    <mergeCell ref="C3:D3"/>
    <mergeCell ref="A4:A17"/>
    <mergeCell ref="B4:B9"/>
    <mergeCell ref="B10:B17"/>
    <mergeCell ref="A18:A32"/>
    <mergeCell ref="B18:B26"/>
    <mergeCell ref="B27:B31"/>
    <mergeCell ref="A33:A35"/>
    <mergeCell ref="B33:B35"/>
    <mergeCell ref="A36:A47"/>
    <mergeCell ref="B36:B39"/>
    <mergeCell ref="B40:B44"/>
    <mergeCell ref="B45:B47"/>
    <mergeCell ref="A48:A51"/>
    <mergeCell ref="B49:B51"/>
    <mergeCell ref="A52:A56"/>
    <mergeCell ref="B53:B56"/>
    <mergeCell ref="A57:A62"/>
    <mergeCell ref="B57:B62"/>
    <mergeCell ref="A63:A78"/>
    <mergeCell ref="B63:B68"/>
    <mergeCell ref="B69:B75"/>
    <mergeCell ref="B76:B77"/>
    <mergeCell ref="A79:A86"/>
    <mergeCell ref="B79:B81"/>
    <mergeCell ref="B82:B83"/>
    <mergeCell ref="B84:B86"/>
    <mergeCell ref="A87:A92"/>
    <mergeCell ref="B89:B90"/>
    <mergeCell ref="B91:B92"/>
    <mergeCell ref="A93:A95"/>
    <mergeCell ref="B93:B95"/>
    <mergeCell ref="A96:A98"/>
    <mergeCell ref="B96:B98"/>
  </mergeCells>
  <printOptions/>
  <pageMargins left="1.299212598425197" right="0.7086614173228347" top="0.7480314960629921" bottom="0.7480314960629921" header="0.31496062992125984" footer="0.31496062992125984"/>
  <pageSetup horizontalDpi="600" verticalDpi="600" orientation="landscape" paperSize="8" r:id="rId1"/>
  <headerFooter>
    <oddFooter>&amp;C&amp;P</oddFooter>
  </headerFooter>
  <rowBreaks count="2" manualBreakCount="2">
    <brk id="32" max="8" man="1"/>
    <brk id="62" max="8" man="1"/>
  </rowBreaks>
</worksheet>
</file>

<file path=xl/worksheets/sheet3.xml><?xml version="1.0" encoding="utf-8"?>
<worksheet xmlns="http://schemas.openxmlformats.org/spreadsheetml/2006/main" xmlns:r="http://schemas.openxmlformats.org/officeDocument/2006/relationships">
  <sheetPr>
    <pageSetUpPr fitToPage="1"/>
  </sheetPr>
  <dimension ref="A1:I106"/>
  <sheetViews>
    <sheetView zoomScale="75" zoomScaleNormal="75" workbookViewId="0" topLeftCell="A1">
      <selection activeCell="D12" sqref="D12"/>
    </sheetView>
  </sheetViews>
  <sheetFormatPr defaultColWidth="9.00390625" defaultRowHeight="13.5"/>
  <cols>
    <col min="1" max="1" width="7.625" style="76" customWidth="1"/>
    <col min="2" max="2" width="9.25390625" style="77" customWidth="1"/>
    <col min="3" max="3" width="3.50390625" style="76" bestFit="1" customWidth="1"/>
    <col min="4" max="4" width="45.75390625" style="76" customWidth="1"/>
    <col min="5" max="5" width="9.50390625" style="144" bestFit="1" customWidth="1"/>
    <col min="6" max="6" width="8.875" style="78" customWidth="1"/>
    <col min="7" max="7" width="72.375" style="76" customWidth="1"/>
    <col min="8" max="8" width="5.25390625" style="76" bestFit="1" customWidth="1"/>
    <col min="9" max="9" width="27.875" style="79" customWidth="1"/>
    <col min="10" max="16384" width="9.00390625" style="76" customWidth="1"/>
  </cols>
  <sheetData>
    <row r="1" spans="1:9" ht="18.75">
      <c r="A1" s="211" t="s">
        <v>587</v>
      </c>
      <c r="B1" s="211"/>
      <c r="C1" s="211"/>
      <c r="D1" s="211"/>
      <c r="E1" s="211"/>
      <c r="F1" s="211"/>
      <c r="G1" s="211"/>
      <c r="H1" s="211"/>
      <c r="I1" s="211"/>
    </row>
    <row r="2" ht="29.25" customHeight="1">
      <c r="I2" s="145" t="s">
        <v>588</v>
      </c>
    </row>
    <row r="3" spans="1:9" ht="28.5">
      <c r="A3" s="80" t="s">
        <v>6</v>
      </c>
      <c r="B3" s="81" t="s">
        <v>7</v>
      </c>
      <c r="C3" s="208" t="s">
        <v>8</v>
      </c>
      <c r="D3" s="208"/>
      <c r="E3" s="83" t="s">
        <v>589</v>
      </c>
      <c r="F3" s="82" t="s">
        <v>590</v>
      </c>
      <c r="G3" s="83" t="s">
        <v>591</v>
      </c>
      <c r="H3" s="84" t="s">
        <v>284</v>
      </c>
      <c r="I3" s="85" t="s">
        <v>9</v>
      </c>
    </row>
    <row r="4" spans="1:9" ht="50.25" customHeight="1">
      <c r="A4" s="209" t="s">
        <v>211</v>
      </c>
      <c r="B4" s="197" t="s">
        <v>293</v>
      </c>
      <c r="C4" s="86">
        <v>1</v>
      </c>
      <c r="D4" s="27" t="s">
        <v>592</v>
      </c>
      <c r="E4" s="29" t="s">
        <v>593</v>
      </c>
      <c r="F4" s="68" t="s">
        <v>594</v>
      </c>
      <c r="G4" s="41" t="s">
        <v>595</v>
      </c>
      <c r="H4" s="88" t="s">
        <v>596</v>
      </c>
      <c r="I4" s="41" t="s">
        <v>597</v>
      </c>
    </row>
    <row r="5" spans="1:9" ht="46.5" customHeight="1">
      <c r="A5" s="192"/>
      <c r="B5" s="198"/>
      <c r="C5" s="89">
        <v>2</v>
      </c>
      <c r="D5" s="18" t="s">
        <v>598</v>
      </c>
      <c r="E5" s="16" t="s">
        <v>593</v>
      </c>
      <c r="F5" s="65" t="s">
        <v>594</v>
      </c>
      <c r="G5" s="33" t="s">
        <v>599</v>
      </c>
      <c r="H5" s="63" t="s">
        <v>596</v>
      </c>
      <c r="I5" s="33" t="s">
        <v>110</v>
      </c>
    </row>
    <row r="6" spans="1:9" ht="39.75" customHeight="1">
      <c r="A6" s="192"/>
      <c r="B6" s="198"/>
      <c r="C6" s="89">
        <v>3</v>
      </c>
      <c r="D6" s="19" t="s">
        <v>600</v>
      </c>
      <c r="E6" s="16" t="s">
        <v>593</v>
      </c>
      <c r="F6" s="65">
        <v>22455</v>
      </c>
      <c r="G6" s="33" t="s">
        <v>601</v>
      </c>
      <c r="H6" s="63" t="s">
        <v>596</v>
      </c>
      <c r="I6" s="33" t="s">
        <v>602</v>
      </c>
    </row>
    <row r="7" spans="1:9" ht="41.25" customHeight="1">
      <c r="A7" s="192"/>
      <c r="B7" s="198"/>
      <c r="C7" s="89">
        <v>4</v>
      </c>
      <c r="D7" s="19" t="s">
        <v>603</v>
      </c>
      <c r="E7" s="16" t="s">
        <v>593</v>
      </c>
      <c r="F7" s="65">
        <v>480</v>
      </c>
      <c r="G7" s="33" t="s">
        <v>604</v>
      </c>
      <c r="H7" s="63" t="s">
        <v>596</v>
      </c>
      <c r="I7" s="33" t="s">
        <v>597</v>
      </c>
    </row>
    <row r="8" spans="1:9" ht="48" customHeight="1">
      <c r="A8" s="192"/>
      <c r="B8" s="198"/>
      <c r="C8" s="89">
        <v>5</v>
      </c>
      <c r="D8" s="19" t="s">
        <v>605</v>
      </c>
      <c r="E8" s="16" t="s">
        <v>593</v>
      </c>
      <c r="F8" s="65">
        <v>14779</v>
      </c>
      <c r="G8" s="33" t="s">
        <v>606</v>
      </c>
      <c r="H8" s="63" t="s">
        <v>596</v>
      </c>
      <c r="I8" s="33" t="s">
        <v>607</v>
      </c>
    </row>
    <row r="9" spans="1:9" ht="48" customHeight="1">
      <c r="A9" s="192"/>
      <c r="B9" s="199"/>
      <c r="C9" s="92">
        <v>6</v>
      </c>
      <c r="D9" s="37" t="s">
        <v>608</v>
      </c>
      <c r="E9" s="21" t="s">
        <v>593</v>
      </c>
      <c r="F9" s="57">
        <v>50</v>
      </c>
      <c r="G9" s="26" t="s">
        <v>609</v>
      </c>
      <c r="H9" s="94" t="s">
        <v>596</v>
      </c>
      <c r="I9" s="26" t="s">
        <v>610</v>
      </c>
    </row>
    <row r="10" spans="1:9" ht="67.5" customHeight="1">
      <c r="A10" s="192"/>
      <c r="B10" s="210" t="s">
        <v>316</v>
      </c>
      <c r="C10" s="86">
        <v>7</v>
      </c>
      <c r="D10" s="87" t="s">
        <v>611</v>
      </c>
      <c r="E10" s="146" t="s">
        <v>593</v>
      </c>
      <c r="F10" s="68">
        <v>12179</v>
      </c>
      <c r="G10" s="41" t="s">
        <v>612</v>
      </c>
      <c r="H10" s="88" t="s">
        <v>596</v>
      </c>
      <c r="I10" s="41" t="s">
        <v>110</v>
      </c>
    </row>
    <row r="11" spans="1:9" ht="53.25" customHeight="1">
      <c r="A11" s="192"/>
      <c r="B11" s="210"/>
      <c r="C11" s="89">
        <v>8</v>
      </c>
      <c r="D11" s="90" t="s">
        <v>613</v>
      </c>
      <c r="E11" s="147" t="s">
        <v>593</v>
      </c>
      <c r="F11" s="65" t="s">
        <v>594</v>
      </c>
      <c r="G11" s="33" t="s">
        <v>614</v>
      </c>
      <c r="H11" s="63" t="s">
        <v>596</v>
      </c>
      <c r="I11" s="33" t="s">
        <v>110</v>
      </c>
    </row>
    <row r="12" spans="1:9" ht="48.75" customHeight="1">
      <c r="A12" s="192"/>
      <c r="B12" s="210"/>
      <c r="C12" s="89">
        <v>9</v>
      </c>
      <c r="D12" s="90" t="s">
        <v>615</v>
      </c>
      <c r="E12" s="147" t="s">
        <v>593</v>
      </c>
      <c r="F12" s="65">
        <v>8843</v>
      </c>
      <c r="G12" s="33" t="s">
        <v>616</v>
      </c>
      <c r="H12" s="63" t="s">
        <v>596</v>
      </c>
      <c r="I12" s="33" t="s">
        <v>617</v>
      </c>
    </row>
    <row r="13" spans="1:9" ht="48" customHeight="1">
      <c r="A13" s="192"/>
      <c r="B13" s="210"/>
      <c r="C13" s="89">
        <v>10</v>
      </c>
      <c r="D13" s="91" t="s">
        <v>618</v>
      </c>
      <c r="E13" s="147" t="s">
        <v>593</v>
      </c>
      <c r="F13" s="65" t="s">
        <v>594</v>
      </c>
      <c r="G13" s="33" t="s">
        <v>619</v>
      </c>
      <c r="H13" s="63" t="s">
        <v>596</v>
      </c>
      <c r="I13" s="33" t="s">
        <v>620</v>
      </c>
    </row>
    <row r="14" spans="1:9" ht="49.5" customHeight="1">
      <c r="A14" s="192"/>
      <c r="B14" s="210"/>
      <c r="C14" s="89">
        <v>11</v>
      </c>
      <c r="D14" s="91" t="s">
        <v>621</v>
      </c>
      <c r="E14" s="147" t="s">
        <v>593</v>
      </c>
      <c r="F14" s="65" t="s">
        <v>594</v>
      </c>
      <c r="G14" s="33" t="s">
        <v>622</v>
      </c>
      <c r="H14" s="63" t="s">
        <v>596</v>
      </c>
      <c r="I14" s="33" t="s">
        <v>110</v>
      </c>
    </row>
    <row r="15" spans="1:9" ht="45" customHeight="1">
      <c r="A15" s="192"/>
      <c r="B15" s="210"/>
      <c r="C15" s="89">
        <v>12</v>
      </c>
      <c r="D15" s="91" t="s">
        <v>623</v>
      </c>
      <c r="E15" s="147" t="s">
        <v>593</v>
      </c>
      <c r="F15" s="65">
        <v>1424</v>
      </c>
      <c r="G15" s="33" t="s">
        <v>624</v>
      </c>
      <c r="H15" s="63" t="s">
        <v>596</v>
      </c>
      <c r="I15" s="33" t="s">
        <v>110</v>
      </c>
    </row>
    <row r="16" spans="1:9" ht="42.75" customHeight="1">
      <c r="A16" s="192"/>
      <c r="B16" s="210"/>
      <c r="C16" s="89">
        <v>13</v>
      </c>
      <c r="D16" s="90" t="s">
        <v>625</v>
      </c>
      <c r="E16" s="147" t="s">
        <v>593</v>
      </c>
      <c r="F16" s="65">
        <v>712</v>
      </c>
      <c r="G16" s="33" t="s">
        <v>626</v>
      </c>
      <c r="H16" s="63" t="s">
        <v>596</v>
      </c>
      <c r="I16" s="33" t="s">
        <v>110</v>
      </c>
    </row>
    <row r="17" spans="1:9" ht="61.5" customHeight="1">
      <c r="A17" s="196"/>
      <c r="B17" s="210"/>
      <c r="C17" s="92">
        <v>14</v>
      </c>
      <c r="D17" s="95" t="s">
        <v>627</v>
      </c>
      <c r="E17" s="148" t="s">
        <v>593</v>
      </c>
      <c r="F17" s="57">
        <v>2048</v>
      </c>
      <c r="G17" s="26" t="s">
        <v>628</v>
      </c>
      <c r="H17" s="94" t="s">
        <v>596</v>
      </c>
      <c r="I17" s="26" t="s">
        <v>110</v>
      </c>
    </row>
    <row r="18" spans="1:9" ht="37.5" customHeight="1">
      <c r="A18" s="194" t="s">
        <v>629</v>
      </c>
      <c r="B18" s="210" t="s">
        <v>339</v>
      </c>
      <c r="C18" s="86">
        <v>15</v>
      </c>
      <c r="D18" s="87" t="s">
        <v>630</v>
      </c>
      <c r="E18" s="146" t="s">
        <v>593</v>
      </c>
      <c r="F18" s="68">
        <v>10830</v>
      </c>
      <c r="G18" s="41" t="s">
        <v>631</v>
      </c>
      <c r="H18" s="88" t="s">
        <v>596</v>
      </c>
      <c r="I18" s="41" t="s">
        <v>632</v>
      </c>
    </row>
    <row r="19" spans="1:9" ht="51" customHeight="1">
      <c r="A19" s="193"/>
      <c r="B19" s="210"/>
      <c r="C19" s="89">
        <v>16</v>
      </c>
      <c r="D19" s="91" t="s">
        <v>633</v>
      </c>
      <c r="E19" s="147" t="s">
        <v>593</v>
      </c>
      <c r="F19" s="65" t="s">
        <v>594</v>
      </c>
      <c r="G19" s="33" t="s">
        <v>634</v>
      </c>
      <c r="H19" s="63" t="s">
        <v>596</v>
      </c>
      <c r="I19" s="33" t="s">
        <v>110</v>
      </c>
    </row>
    <row r="20" spans="1:9" ht="48.75" customHeight="1">
      <c r="A20" s="193"/>
      <c r="B20" s="210"/>
      <c r="C20" s="89">
        <v>17</v>
      </c>
      <c r="D20" s="90" t="s">
        <v>635</v>
      </c>
      <c r="E20" s="147" t="s">
        <v>593</v>
      </c>
      <c r="F20" s="65">
        <v>39292</v>
      </c>
      <c r="G20" s="33" t="s">
        <v>636</v>
      </c>
      <c r="H20" s="63" t="s">
        <v>596</v>
      </c>
      <c r="I20" s="33" t="s">
        <v>637</v>
      </c>
    </row>
    <row r="21" spans="1:9" ht="36.75" customHeight="1">
      <c r="A21" s="193"/>
      <c r="B21" s="210"/>
      <c r="C21" s="89">
        <v>18</v>
      </c>
      <c r="D21" s="91" t="s">
        <v>638</v>
      </c>
      <c r="E21" s="147" t="s">
        <v>593</v>
      </c>
      <c r="F21" s="65">
        <v>2242</v>
      </c>
      <c r="G21" s="33" t="s">
        <v>639</v>
      </c>
      <c r="H21" s="63" t="s">
        <v>596</v>
      </c>
      <c r="I21" s="33" t="s">
        <v>119</v>
      </c>
    </row>
    <row r="22" spans="1:9" ht="39.75" customHeight="1">
      <c r="A22" s="193"/>
      <c r="B22" s="210"/>
      <c r="C22" s="89">
        <v>19</v>
      </c>
      <c r="D22" s="91" t="s">
        <v>640</v>
      </c>
      <c r="E22" s="147" t="s">
        <v>593</v>
      </c>
      <c r="F22" s="65">
        <v>3575</v>
      </c>
      <c r="G22" s="33" t="s">
        <v>641</v>
      </c>
      <c r="H22" s="63" t="s">
        <v>596</v>
      </c>
      <c r="I22" s="33" t="s">
        <v>642</v>
      </c>
    </row>
    <row r="23" spans="1:9" ht="41.25" customHeight="1">
      <c r="A23" s="193"/>
      <c r="B23" s="210"/>
      <c r="C23" s="89">
        <v>20</v>
      </c>
      <c r="D23" s="91" t="s">
        <v>643</v>
      </c>
      <c r="E23" s="147" t="s">
        <v>593</v>
      </c>
      <c r="F23" s="65">
        <v>3266</v>
      </c>
      <c r="G23" s="33" t="s">
        <v>644</v>
      </c>
      <c r="H23" s="63" t="s">
        <v>596</v>
      </c>
      <c r="I23" s="33" t="s">
        <v>110</v>
      </c>
    </row>
    <row r="24" spans="1:9" ht="52.5" customHeight="1">
      <c r="A24" s="193"/>
      <c r="B24" s="210"/>
      <c r="C24" s="89">
        <v>21</v>
      </c>
      <c r="D24" s="91" t="s">
        <v>645</v>
      </c>
      <c r="E24" s="147" t="s">
        <v>593</v>
      </c>
      <c r="F24" s="65">
        <v>2385</v>
      </c>
      <c r="G24" s="33" t="s">
        <v>646</v>
      </c>
      <c r="H24" s="63" t="s">
        <v>596</v>
      </c>
      <c r="I24" s="33" t="s">
        <v>647</v>
      </c>
    </row>
    <row r="25" spans="1:9" ht="35.25" customHeight="1">
      <c r="A25" s="193"/>
      <c r="B25" s="210"/>
      <c r="C25" s="89">
        <v>22</v>
      </c>
      <c r="D25" s="91" t="s">
        <v>648</v>
      </c>
      <c r="E25" s="147" t="s">
        <v>649</v>
      </c>
      <c r="F25" s="65" t="s">
        <v>594</v>
      </c>
      <c r="G25" s="33" t="s">
        <v>650</v>
      </c>
      <c r="H25" s="63" t="s">
        <v>596</v>
      </c>
      <c r="I25" s="33" t="s">
        <v>362</v>
      </c>
    </row>
    <row r="26" spans="1:9" ht="38.25" customHeight="1">
      <c r="A26" s="193"/>
      <c r="B26" s="210"/>
      <c r="C26" s="92">
        <v>23</v>
      </c>
      <c r="D26" s="95" t="s">
        <v>651</v>
      </c>
      <c r="E26" s="148" t="s">
        <v>649</v>
      </c>
      <c r="F26" s="57" t="s">
        <v>594</v>
      </c>
      <c r="G26" s="26" t="s">
        <v>652</v>
      </c>
      <c r="H26" s="94" t="s">
        <v>596</v>
      </c>
      <c r="I26" s="26" t="s">
        <v>123</v>
      </c>
    </row>
    <row r="27" spans="1:9" ht="134.25" customHeight="1">
      <c r="A27" s="193"/>
      <c r="B27" s="200" t="s">
        <v>365</v>
      </c>
      <c r="C27" s="86">
        <v>24</v>
      </c>
      <c r="D27" s="87" t="s">
        <v>653</v>
      </c>
      <c r="E27" s="146" t="s">
        <v>593</v>
      </c>
      <c r="F27" s="68">
        <v>13000</v>
      </c>
      <c r="G27" s="41" t="s">
        <v>654</v>
      </c>
      <c r="H27" s="88" t="s">
        <v>596</v>
      </c>
      <c r="I27" s="41" t="s">
        <v>110</v>
      </c>
    </row>
    <row r="28" spans="1:9" ht="52.5" customHeight="1">
      <c r="A28" s="193"/>
      <c r="B28" s="201"/>
      <c r="C28" s="89">
        <v>25</v>
      </c>
      <c r="D28" s="91" t="s">
        <v>655</v>
      </c>
      <c r="E28" s="147" t="s">
        <v>593</v>
      </c>
      <c r="F28" s="65" t="s">
        <v>594</v>
      </c>
      <c r="G28" s="33" t="s">
        <v>656</v>
      </c>
      <c r="H28" s="63" t="s">
        <v>596</v>
      </c>
      <c r="I28" s="33" t="s">
        <v>110</v>
      </c>
    </row>
    <row r="29" spans="1:9" ht="89.25" customHeight="1">
      <c r="A29" s="193"/>
      <c r="B29" s="201"/>
      <c r="C29" s="89">
        <v>26</v>
      </c>
      <c r="D29" s="91" t="s">
        <v>657</v>
      </c>
      <c r="E29" s="147" t="s">
        <v>593</v>
      </c>
      <c r="F29" s="65">
        <v>12305</v>
      </c>
      <c r="G29" s="33" t="s">
        <v>658</v>
      </c>
      <c r="H29" s="63" t="s">
        <v>596</v>
      </c>
      <c r="I29" s="33" t="s">
        <v>659</v>
      </c>
    </row>
    <row r="30" spans="1:9" ht="53.25" customHeight="1">
      <c r="A30" s="193"/>
      <c r="B30" s="201"/>
      <c r="C30" s="89">
        <v>27</v>
      </c>
      <c r="D30" s="91" t="s">
        <v>660</v>
      </c>
      <c r="E30" s="147" t="s">
        <v>593</v>
      </c>
      <c r="F30" s="65" t="s">
        <v>661</v>
      </c>
      <c r="G30" s="33" t="s">
        <v>662</v>
      </c>
      <c r="H30" s="63" t="s">
        <v>596</v>
      </c>
      <c r="I30" s="33" t="s">
        <v>663</v>
      </c>
    </row>
    <row r="31" spans="1:9" ht="48.75" customHeight="1">
      <c r="A31" s="195"/>
      <c r="B31" s="202"/>
      <c r="C31" s="92">
        <v>28</v>
      </c>
      <c r="D31" s="93" t="s">
        <v>664</v>
      </c>
      <c r="E31" s="148" t="s">
        <v>593</v>
      </c>
      <c r="F31" s="57" t="s">
        <v>594</v>
      </c>
      <c r="G31" s="26" t="s">
        <v>665</v>
      </c>
      <c r="H31" s="94" t="s">
        <v>596</v>
      </c>
      <c r="I31" s="26" t="s">
        <v>110</v>
      </c>
    </row>
    <row r="32" spans="1:9" ht="48.75" customHeight="1">
      <c r="A32" s="194" t="s">
        <v>629</v>
      </c>
      <c r="B32" s="200" t="s">
        <v>666</v>
      </c>
      <c r="C32" s="86">
        <f aca="true" t="shared" si="0" ref="C32:C38">C31+1</f>
        <v>29</v>
      </c>
      <c r="D32" s="87" t="s">
        <v>667</v>
      </c>
      <c r="E32" s="146" t="s">
        <v>593</v>
      </c>
      <c r="F32" s="68">
        <v>1500</v>
      </c>
      <c r="G32" s="41" t="s">
        <v>668</v>
      </c>
      <c r="H32" s="88" t="s">
        <v>596</v>
      </c>
      <c r="I32" s="41" t="s">
        <v>110</v>
      </c>
    </row>
    <row r="33" spans="1:9" ht="91.5" customHeight="1">
      <c r="A33" s="193"/>
      <c r="B33" s="202"/>
      <c r="C33" s="92">
        <f t="shared" si="0"/>
        <v>30</v>
      </c>
      <c r="D33" s="93" t="s">
        <v>669</v>
      </c>
      <c r="E33" s="148" t="s">
        <v>593</v>
      </c>
      <c r="F33" s="57">
        <v>3350</v>
      </c>
      <c r="G33" s="26" t="s">
        <v>670</v>
      </c>
      <c r="H33" s="94" t="s">
        <v>596</v>
      </c>
      <c r="I33" s="26" t="s">
        <v>151</v>
      </c>
    </row>
    <row r="34" spans="1:9" ht="96.75" customHeight="1">
      <c r="A34" s="193"/>
      <c r="B34" s="194" t="s">
        <v>384</v>
      </c>
      <c r="C34" s="97">
        <f t="shared" si="0"/>
        <v>31</v>
      </c>
      <c r="D34" s="98" t="s">
        <v>671</v>
      </c>
      <c r="E34" s="149" t="s">
        <v>672</v>
      </c>
      <c r="F34" s="99">
        <v>32338</v>
      </c>
      <c r="G34" s="69" t="s">
        <v>673</v>
      </c>
      <c r="H34" s="100" t="s">
        <v>596</v>
      </c>
      <c r="I34" s="69" t="s">
        <v>674</v>
      </c>
    </row>
    <row r="35" spans="1:9" ht="99.75" customHeight="1">
      <c r="A35" s="193"/>
      <c r="B35" s="193"/>
      <c r="C35" s="97">
        <f t="shared" si="0"/>
        <v>32</v>
      </c>
      <c r="D35" s="91" t="s">
        <v>675</v>
      </c>
      <c r="E35" s="147" t="s">
        <v>593</v>
      </c>
      <c r="F35" s="65">
        <v>45115</v>
      </c>
      <c r="G35" s="33" t="s">
        <v>676</v>
      </c>
      <c r="H35" s="63" t="s">
        <v>596</v>
      </c>
      <c r="I35" s="33" t="s">
        <v>677</v>
      </c>
    </row>
    <row r="36" spans="1:9" ht="106.5" customHeight="1">
      <c r="A36" s="193"/>
      <c r="B36" s="193"/>
      <c r="C36" s="97">
        <f t="shared" si="0"/>
        <v>33</v>
      </c>
      <c r="D36" s="91" t="s">
        <v>678</v>
      </c>
      <c r="E36" s="147" t="s">
        <v>679</v>
      </c>
      <c r="F36" s="65" t="s">
        <v>680</v>
      </c>
      <c r="G36" s="33" t="s">
        <v>681</v>
      </c>
      <c r="H36" s="63" t="s">
        <v>596</v>
      </c>
      <c r="I36" s="33" t="s">
        <v>682</v>
      </c>
    </row>
    <row r="37" spans="1:9" ht="100.5" customHeight="1">
      <c r="A37" s="193"/>
      <c r="B37" s="193"/>
      <c r="C37" s="97">
        <f t="shared" si="0"/>
        <v>34</v>
      </c>
      <c r="D37" s="102" t="s">
        <v>683</v>
      </c>
      <c r="E37" s="150" t="s">
        <v>684</v>
      </c>
      <c r="F37" s="103" t="s">
        <v>685</v>
      </c>
      <c r="G37" s="104" t="s">
        <v>686</v>
      </c>
      <c r="H37" s="105" t="s">
        <v>596</v>
      </c>
      <c r="I37" s="104" t="s">
        <v>687</v>
      </c>
    </row>
    <row r="38" spans="1:9" ht="61.5" customHeight="1">
      <c r="A38" s="195"/>
      <c r="B38" s="195"/>
      <c r="C38" s="151">
        <f t="shared" si="0"/>
        <v>35</v>
      </c>
      <c r="D38" s="93" t="s">
        <v>688</v>
      </c>
      <c r="E38" s="148" t="s">
        <v>649</v>
      </c>
      <c r="F38" s="57">
        <v>408</v>
      </c>
      <c r="G38" s="26" t="s">
        <v>689</v>
      </c>
      <c r="H38" s="94" t="e">
        <f>#REF!</f>
        <v>#REF!</v>
      </c>
      <c r="I38" s="26" t="s">
        <v>691</v>
      </c>
    </row>
    <row r="39" spans="1:9" ht="48.75" customHeight="1">
      <c r="A39" s="194" t="s">
        <v>394</v>
      </c>
      <c r="B39" s="194" t="s">
        <v>395</v>
      </c>
      <c r="C39" s="86">
        <f>C38+1</f>
        <v>36</v>
      </c>
      <c r="D39" s="87" t="s">
        <v>692</v>
      </c>
      <c r="E39" s="146" t="s">
        <v>693</v>
      </c>
      <c r="F39" s="68">
        <v>743</v>
      </c>
      <c r="G39" s="41" t="s">
        <v>694</v>
      </c>
      <c r="H39" s="88" t="s">
        <v>596</v>
      </c>
      <c r="I39" s="41" t="s">
        <v>695</v>
      </c>
    </row>
    <row r="40" spans="1:9" ht="48.75" customHeight="1">
      <c r="A40" s="193"/>
      <c r="B40" s="193"/>
      <c r="C40" s="89">
        <f aca="true" t="shared" si="1" ref="C40:C101">C39+1</f>
        <v>37</v>
      </c>
      <c r="D40" s="91" t="s">
        <v>696</v>
      </c>
      <c r="E40" s="147" t="s">
        <v>693</v>
      </c>
      <c r="F40" s="65">
        <v>5057</v>
      </c>
      <c r="G40" s="33" t="s">
        <v>697</v>
      </c>
      <c r="H40" s="63" t="s">
        <v>596</v>
      </c>
      <c r="I40" s="33" t="s">
        <v>695</v>
      </c>
    </row>
    <row r="41" spans="1:9" ht="60.75" customHeight="1">
      <c r="A41" s="193"/>
      <c r="B41" s="195"/>
      <c r="C41" s="89">
        <f t="shared" si="1"/>
        <v>38</v>
      </c>
      <c r="D41" s="91" t="s">
        <v>698</v>
      </c>
      <c r="E41" s="147" t="s">
        <v>693</v>
      </c>
      <c r="F41" s="65">
        <v>1669</v>
      </c>
      <c r="G41" s="33" t="s">
        <v>699</v>
      </c>
      <c r="H41" s="63" t="s">
        <v>596</v>
      </c>
      <c r="I41" s="106" t="s">
        <v>695</v>
      </c>
    </row>
    <row r="42" spans="1:9" ht="45" customHeight="1">
      <c r="A42" s="193"/>
      <c r="B42" s="201" t="s">
        <v>2</v>
      </c>
      <c r="C42" s="97">
        <f t="shared" si="1"/>
        <v>39</v>
      </c>
      <c r="D42" s="98" t="s">
        <v>700</v>
      </c>
      <c r="E42" s="149" t="s">
        <v>649</v>
      </c>
      <c r="F42" s="99">
        <v>1095</v>
      </c>
      <c r="G42" s="69" t="s">
        <v>701</v>
      </c>
      <c r="H42" s="100" t="s">
        <v>596</v>
      </c>
      <c r="I42" s="69" t="s">
        <v>695</v>
      </c>
    </row>
    <row r="43" spans="1:9" ht="48.75" customHeight="1">
      <c r="A43" s="193"/>
      <c r="B43" s="201"/>
      <c r="C43" s="89">
        <f t="shared" si="1"/>
        <v>40</v>
      </c>
      <c r="D43" s="91" t="s">
        <v>702</v>
      </c>
      <c r="E43" s="147" t="s">
        <v>693</v>
      </c>
      <c r="F43" s="65">
        <v>1960</v>
      </c>
      <c r="G43" s="33" t="s">
        <v>703</v>
      </c>
      <c r="H43" s="63" t="s">
        <v>596</v>
      </c>
      <c r="I43" s="33" t="s">
        <v>704</v>
      </c>
    </row>
    <row r="44" spans="1:9" ht="48.75" customHeight="1">
      <c r="A44" s="193"/>
      <c r="B44" s="201"/>
      <c r="C44" s="89">
        <f t="shared" si="1"/>
        <v>41</v>
      </c>
      <c r="D44" s="91" t="s">
        <v>705</v>
      </c>
      <c r="E44" s="147" t="s">
        <v>706</v>
      </c>
      <c r="F44" s="65">
        <v>757</v>
      </c>
      <c r="G44" s="33" t="s">
        <v>707</v>
      </c>
      <c r="H44" s="63" t="s">
        <v>596</v>
      </c>
      <c r="I44" s="33" t="s">
        <v>695</v>
      </c>
    </row>
    <row r="45" spans="1:9" ht="48.75" customHeight="1">
      <c r="A45" s="193"/>
      <c r="B45" s="201"/>
      <c r="C45" s="89">
        <f t="shared" si="1"/>
        <v>42</v>
      </c>
      <c r="D45" s="91" t="s">
        <v>708</v>
      </c>
      <c r="E45" s="147" t="s">
        <v>709</v>
      </c>
      <c r="F45" s="65">
        <v>103</v>
      </c>
      <c r="G45" s="31" t="s">
        <v>710</v>
      </c>
      <c r="H45" s="63" t="s">
        <v>596</v>
      </c>
      <c r="I45" s="33" t="s">
        <v>711</v>
      </c>
    </row>
    <row r="46" spans="1:9" ht="69" customHeight="1">
      <c r="A46" s="193"/>
      <c r="B46" s="201"/>
      <c r="C46" s="101">
        <f t="shared" si="1"/>
        <v>43</v>
      </c>
      <c r="D46" s="102" t="s">
        <v>712</v>
      </c>
      <c r="E46" s="150" t="s">
        <v>709</v>
      </c>
      <c r="F46" s="103">
        <v>80</v>
      </c>
      <c r="G46" s="104" t="s">
        <v>713</v>
      </c>
      <c r="H46" s="105" t="s">
        <v>596</v>
      </c>
      <c r="I46" s="104" t="s">
        <v>695</v>
      </c>
    </row>
    <row r="47" spans="1:9" ht="52.5" customHeight="1">
      <c r="A47" s="193"/>
      <c r="B47" s="194" t="s">
        <v>423</v>
      </c>
      <c r="C47" s="86">
        <f t="shared" si="1"/>
        <v>44</v>
      </c>
      <c r="D47" s="87" t="s">
        <v>714</v>
      </c>
      <c r="E47" s="146" t="s">
        <v>709</v>
      </c>
      <c r="F47" s="68">
        <v>5257</v>
      </c>
      <c r="G47" s="41" t="s">
        <v>715</v>
      </c>
      <c r="H47" s="88" t="s">
        <v>596</v>
      </c>
      <c r="I47" s="41" t="s">
        <v>716</v>
      </c>
    </row>
    <row r="48" spans="1:9" ht="47.25" customHeight="1">
      <c r="A48" s="193"/>
      <c r="B48" s="193"/>
      <c r="C48" s="89">
        <f t="shared" si="1"/>
        <v>45</v>
      </c>
      <c r="D48" s="91" t="s">
        <v>717</v>
      </c>
      <c r="E48" s="147" t="s">
        <v>718</v>
      </c>
      <c r="F48" s="65">
        <v>5152</v>
      </c>
      <c r="G48" s="33" t="s">
        <v>719</v>
      </c>
      <c r="H48" s="63" t="s">
        <v>596</v>
      </c>
      <c r="I48" s="33" t="s">
        <v>720</v>
      </c>
    </row>
    <row r="49" spans="1:9" ht="45" customHeight="1">
      <c r="A49" s="193"/>
      <c r="B49" s="193"/>
      <c r="C49" s="89">
        <f t="shared" si="1"/>
        <v>46</v>
      </c>
      <c r="D49" s="91" t="s">
        <v>721</v>
      </c>
      <c r="E49" s="147" t="s">
        <v>709</v>
      </c>
      <c r="F49" s="107">
        <v>68160</v>
      </c>
      <c r="G49" s="33" t="s">
        <v>722</v>
      </c>
      <c r="H49" s="63" t="s">
        <v>596</v>
      </c>
      <c r="I49" s="33" t="s">
        <v>723</v>
      </c>
    </row>
    <row r="50" spans="1:9" ht="50.25" customHeight="1">
      <c r="A50" s="193"/>
      <c r="B50" s="108"/>
      <c r="C50" s="92">
        <f t="shared" si="1"/>
        <v>47</v>
      </c>
      <c r="D50" s="93" t="s">
        <v>724</v>
      </c>
      <c r="E50" s="148" t="s">
        <v>725</v>
      </c>
      <c r="F50" s="57" t="s">
        <v>661</v>
      </c>
      <c r="G50" s="26" t="s">
        <v>726</v>
      </c>
      <c r="H50" s="94" t="s">
        <v>596</v>
      </c>
      <c r="I50" s="26" t="s">
        <v>727</v>
      </c>
    </row>
    <row r="51" spans="1:9" ht="78" customHeight="1">
      <c r="A51" s="193"/>
      <c r="B51" s="203" t="s">
        <v>437</v>
      </c>
      <c r="C51" s="86">
        <f t="shared" si="1"/>
        <v>48</v>
      </c>
      <c r="D51" s="87" t="s">
        <v>728</v>
      </c>
      <c r="E51" s="146" t="s">
        <v>725</v>
      </c>
      <c r="F51" s="109">
        <v>297</v>
      </c>
      <c r="G51" s="41" t="s">
        <v>729</v>
      </c>
      <c r="H51" s="88" t="s">
        <v>596</v>
      </c>
      <c r="I51" s="41" t="s">
        <v>730</v>
      </c>
    </row>
    <row r="52" spans="1:9" ht="42" customHeight="1">
      <c r="A52" s="193"/>
      <c r="B52" s="204"/>
      <c r="C52" s="89">
        <f t="shared" si="1"/>
        <v>49</v>
      </c>
      <c r="D52" s="91" t="s">
        <v>731</v>
      </c>
      <c r="E52" s="147" t="s">
        <v>725</v>
      </c>
      <c r="F52" s="65">
        <v>9850</v>
      </c>
      <c r="G52" s="33" t="s">
        <v>732</v>
      </c>
      <c r="H52" s="63" t="s">
        <v>596</v>
      </c>
      <c r="I52" s="33" t="s">
        <v>733</v>
      </c>
    </row>
    <row r="53" spans="1:9" ht="42.75" customHeight="1">
      <c r="A53" s="195"/>
      <c r="B53" s="205"/>
      <c r="C53" s="92">
        <f t="shared" si="1"/>
        <v>50</v>
      </c>
      <c r="D53" s="93" t="s">
        <v>734</v>
      </c>
      <c r="E53" s="148" t="s">
        <v>649</v>
      </c>
      <c r="F53" s="57">
        <f>4169+4454</f>
        <v>8623</v>
      </c>
      <c r="G53" s="26" t="s">
        <v>735</v>
      </c>
      <c r="H53" s="94" t="s">
        <v>596</v>
      </c>
      <c r="I53" s="26" t="s">
        <v>736</v>
      </c>
    </row>
    <row r="54" spans="1:9" ht="59.25" customHeight="1">
      <c r="A54" s="197" t="s">
        <v>188</v>
      </c>
      <c r="B54" s="194" t="s">
        <v>446</v>
      </c>
      <c r="C54" s="86">
        <f t="shared" si="1"/>
        <v>51</v>
      </c>
      <c r="D54" s="87" t="s">
        <v>737</v>
      </c>
      <c r="E54" s="146" t="s">
        <v>684</v>
      </c>
      <c r="F54" s="109" t="s">
        <v>738</v>
      </c>
      <c r="G54" s="41" t="s">
        <v>739</v>
      </c>
      <c r="H54" s="88" t="s">
        <v>596</v>
      </c>
      <c r="I54" s="41" t="s">
        <v>110</v>
      </c>
    </row>
    <row r="55" spans="1:9" ht="61.5" customHeight="1">
      <c r="A55" s="198"/>
      <c r="B55" s="195"/>
      <c r="C55" s="111">
        <f>C54+1</f>
        <v>52</v>
      </c>
      <c r="D55" s="112" t="s">
        <v>740</v>
      </c>
      <c r="E55" s="152" t="s">
        <v>684</v>
      </c>
      <c r="F55" s="113" t="s">
        <v>741</v>
      </c>
      <c r="G55" s="114" t="s">
        <v>742</v>
      </c>
      <c r="H55" s="115" t="s">
        <v>596</v>
      </c>
      <c r="I55" s="114" t="s">
        <v>110</v>
      </c>
    </row>
    <row r="56" spans="1:9" ht="33" customHeight="1">
      <c r="A56" s="198"/>
      <c r="B56" s="194" t="s">
        <v>195</v>
      </c>
      <c r="C56" s="86">
        <f>C55+1</f>
        <v>53</v>
      </c>
      <c r="D56" s="87" t="s">
        <v>743</v>
      </c>
      <c r="E56" s="146" t="s">
        <v>684</v>
      </c>
      <c r="F56" s="68" t="s">
        <v>594</v>
      </c>
      <c r="G56" s="41" t="s">
        <v>665</v>
      </c>
      <c r="H56" s="88" t="s">
        <v>596</v>
      </c>
      <c r="I56" s="41" t="s">
        <v>110</v>
      </c>
    </row>
    <row r="57" spans="1:9" ht="88.5" customHeight="1">
      <c r="A57" s="198"/>
      <c r="B57" s="193"/>
      <c r="C57" s="89">
        <f>C56+1</f>
        <v>54</v>
      </c>
      <c r="D57" s="90" t="s">
        <v>744</v>
      </c>
      <c r="E57" s="147" t="s">
        <v>593</v>
      </c>
      <c r="F57" s="107" t="s">
        <v>745</v>
      </c>
      <c r="G57" s="33" t="s">
        <v>746</v>
      </c>
      <c r="H57" s="63" t="s">
        <v>596</v>
      </c>
      <c r="I57" s="33" t="s">
        <v>110</v>
      </c>
    </row>
    <row r="58" spans="1:9" ht="33" customHeight="1">
      <c r="A58" s="198"/>
      <c r="B58" s="193"/>
      <c r="C58" s="89">
        <f>C57+1</f>
        <v>55</v>
      </c>
      <c r="D58" s="91" t="s">
        <v>747</v>
      </c>
      <c r="E58" s="147" t="s">
        <v>684</v>
      </c>
      <c r="F58" s="65" t="s">
        <v>594</v>
      </c>
      <c r="G58" s="33" t="s">
        <v>665</v>
      </c>
      <c r="H58" s="63" t="s">
        <v>596</v>
      </c>
      <c r="I58" s="33" t="s">
        <v>110</v>
      </c>
    </row>
    <row r="59" spans="1:9" ht="27">
      <c r="A59" s="199"/>
      <c r="B59" s="195"/>
      <c r="C59" s="92">
        <f t="shared" si="1"/>
        <v>56</v>
      </c>
      <c r="D59" s="93" t="s">
        <v>748</v>
      </c>
      <c r="E59" s="148" t="s">
        <v>684</v>
      </c>
      <c r="F59" s="57" t="s">
        <v>685</v>
      </c>
      <c r="G59" s="26" t="s">
        <v>749</v>
      </c>
      <c r="H59" s="94" t="s">
        <v>596</v>
      </c>
      <c r="I59" s="26"/>
    </row>
    <row r="60" spans="1:9" ht="63.75" customHeight="1">
      <c r="A60" s="194" t="s">
        <v>189</v>
      </c>
      <c r="B60" s="194" t="s">
        <v>203</v>
      </c>
      <c r="C60" s="86">
        <f t="shared" si="1"/>
        <v>57</v>
      </c>
      <c r="D60" s="120" t="s">
        <v>750</v>
      </c>
      <c r="E60" s="153" t="s">
        <v>751</v>
      </c>
      <c r="F60" s="68">
        <v>30520</v>
      </c>
      <c r="G60" s="41" t="s">
        <v>752</v>
      </c>
      <c r="H60" s="88" t="s">
        <v>596</v>
      </c>
      <c r="I60" s="41" t="s">
        <v>753</v>
      </c>
    </row>
    <row r="61" spans="1:9" ht="36" customHeight="1">
      <c r="A61" s="193"/>
      <c r="B61" s="193"/>
      <c r="C61" s="89">
        <f t="shared" si="1"/>
        <v>58</v>
      </c>
      <c r="D61" s="117" t="s">
        <v>754</v>
      </c>
      <c r="E61" s="154" t="s">
        <v>755</v>
      </c>
      <c r="F61" s="65">
        <v>9688</v>
      </c>
      <c r="G61" s="33" t="s">
        <v>756</v>
      </c>
      <c r="H61" s="63" t="s">
        <v>596</v>
      </c>
      <c r="I61" s="33" t="s">
        <v>757</v>
      </c>
    </row>
    <row r="62" spans="1:9" ht="43.5" customHeight="1">
      <c r="A62" s="193"/>
      <c r="B62" s="193"/>
      <c r="C62" s="89">
        <f t="shared" si="1"/>
        <v>59</v>
      </c>
      <c r="D62" s="118" t="s">
        <v>758</v>
      </c>
      <c r="E62" s="155" t="s">
        <v>709</v>
      </c>
      <c r="F62" s="65">
        <v>850</v>
      </c>
      <c r="G62" s="33" t="s">
        <v>759</v>
      </c>
      <c r="H62" s="63" t="s">
        <v>596</v>
      </c>
      <c r="I62" s="33" t="s">
        <v>157</v>
      </c>
    </row>
    <row r="63" spans="1:9" ht="41.25" customHeight="1">
      <c r="A63" s="193"/>
      <c r="B63" s="193"/>
      <c r="C63" s="89">
        <f t="shared" si="1"/>
        <v>60</v>
      </c>
      <c r="D63" s="117" t="s">
        <v>760</v>
      </c>
      <c r="E63" s="154" t="s">
        <v>755</v>
      </c>
      <c r="F63" s="65">
        <v>50917</v>
      </c>
      <c r="G63" s="33" t="s">
        <v>761</v>
      </c>
      <c r="H63" s="63" t="s">
        <v>596</v>
      </c>
      <c r="I63" s="33" t="s">
        <v>762</v>
      </c>
    </row>
    <row r="64" spans="1:9" ht="39.75" customHeight="1">
      <c r="A64" s="193"/>
      <c r="B64" s="193"/>
      <c r="C64" s="89">
        <f t="shared" si="1"/>
        <v>61</v>
      </c>
      <c r="D64" s="156" t="s">
        <v>763</v>
      </c>
      <c r="E64" s="157" t="s">
        <v>649</v>
      </c>
      <c r="F64" s="158">
        <f>8748+3791</f>
        <v>12539</v>
      </c>
      <c r="G64" s="159" t="s">
        <v>764</v>
      </c>
      <c r="H64" s="160" t="s">
        <v>596</v>
      </c>
      <c r="I64" s="159" t="s">
        <v>765</v>
      </c>
    </row>
    <row r="65" spans="1:9" ht="36.75" customHeight="1">
      <c r="A65" s="193"/>
      <c r="B65" s="193"/>
      <c r="C65" s="89">
        <f t="shared" si="1"/>
        <v>62</v>
      </c>
      <c r="D65" s="118" t="s">
        <v>766</v>
      </c>
      <c r="E65" s="155" t="s">
        <v>767</v>
      </c>
      <c r="F65" s="65">
        <v>0</v>
      </c>
      <c r="G65" s="33" t="s">
        <v>768</v>
      </c>
      <c r="H65" s="63" t="s">
        <v>769</v>
      </c>
      <c r="I65" s="33" t="s">
        <v>770</v>
      </c>
    </row>
    <row r="66" spans="1:9" ht="32.25" customHeight="1">
      <c r="A66" s="193"/>
      <c r="B66" s="193"/>
      <c r="C66" s="89">
        <f t="shared" si="1"/>
        <v>63</v>
      </c>
      <c r="D66" s="117" t="s">
        <v>771</v>
      </c>
      <c r="E66" s="154" t="s">
        <v>649</v>
      </c>
      <c r="F66" s="65" t="s">
        <v>594</v>
      </c>
      <c r="G66" s="33" t="s">
        <v>772</v>
      </c>
      <c r="H66" s="63" t="s">
        <v>596</v>
      </c>
      <c r="I66" s="33" t="s">
        <v>773</v>
      </c>
    </row>
    <row r="67" spans="1:9" ht="36.75" customHeight="1">
      <c r="A67" s="193"/>
      <c r="B67" s="193"/>
      <c r="C67" s="89">
        <f t="shared" si="1"/>
        <v>64</v>
      </c>
      <c r="D67" s="118" t="s">
        <v>774</v>
      </c>
      <c r="E67" s="155" t="s">
        <v>767</v>
      </c>
      <c r="F67" s="65">
        <v>2338</v>
      </c>
      <c r="G67" s="33" t="s">
        <v>775</v>
      </c>
      <c r="H67" s="63" t="s">
        <v>596</v>
      </c>
      <c r="I67" s="33" t="s">
        <v>776</v>
      </c>
    </row>
    <row r="68" spans="1:9" ht="48" customHeight="1">
      <c r="A68" s="193"/>
      <c r="B68" s="193"/>
      <c r="C68" s="89">
        <f t="shared" si="1"/>
        <v>65</v>
      </c>
      <c r="D68" s="118" t="s">
        <v>777</v>
      </c>
      <c r="E68" s="154" t="s">
        <v>778</v>
      </c>
      <c r="F68" s="65">
        <v>46278</v>
      </c>
      <c r="G68" s="33" t="s">
        <v>779</v>
      </c>
      <c r="H68" s="63" t="s">
        <v>596</v>
      </c>
      <c r="I68" s="33" t="s">
        <v>146</v>
      </c>
    </row>
    <row r="69" spans="1:9" ht="47.25" customHeight="1">
      <c r="A69" s="193"/>
      <c r="B69" s="193"/>
      <c r="C69" s="89">
        <f t="shared" si="1"/>
        <v>66</v>
      </c>
      <c r="D69" s="118" t="s">
        <v>780</v>
      </c>
      <c r="E69" s="155" t="s">
        <v>649</v>
      </c>
      <c r="F69" s="65" t="s">
        <v>594</v>
      </c>
      <c r="G69" s="33" t="s">
        <v>781</v>
      </c>
      <c r="H69" s="63" t="s">
        <v>596</v>
      </c>
      <c r="I69" s="33"/>
    </row>
    <row r="70" spans="1:9" ht="48.75" customHeight="1">
      <c r="A70" s="195"/>
      <c r="B70" s="195"/>
      <c r="C70" s="92">
        <f t="shared" si="1"/>
        <v>67</v>
      </c>
      <c r="D70" s="121" t="s">
        <v>782</v>
      </c>
      <c r="E70" s="161" t="s">
        <v>709</v>
      </c>
      <c r="F70" s="57">
        <v>2565</v>
      </c>
      <c r="G70" s="26" t="s">
        <v>783</v>
      </c>
      <c r="H70" s="94" t="s">
        <v>596</v>
      </c>
      <c r="I70" s="26" t="s">
        <v>110</v>
      </c>
    </row>
    <row r="71" spans="1:9" ht="47.25" customHeight="1">
      <c r="A71" s="194" t="s">
        <v>784</v>
      </c>
      <c r="B71" s="194" t="s">
        <v>196</v>
      </c>
      <c r="C71" s="86">
        <f>C70+1</f>
        <v>68</v>
      </c>
      <c r="D71" s="120" t="s">
        <v>785</v>
      </c>
      <c r="E71" s="162" t="s">
        <v>709</v>
      </c>
      <c r="F71" s="68">
        <v>3353</v>
      </c>
      <c r="G71" s="41" t="s">
        <v>786</v>
      </c>
      <c r="H71" s="88" t="s">
        <v>769</v>
      </c>
      <c r="I71" s="41" t="s">
        <v>787</v>
      </c>
    </row>
    <row r="72" spans="1:9" ht="36" customHeight="1">
      <c r="A72" s="193"/>
      <c r="B72" s="193"/>
      <c r="C72" s="89">
        <f t="shared" si="1"/>
        <v>69</v>
      </c>
      <c r="D72" s="118" t="s">
        <v>788</v>
      </c>
      <c r="E72" s="155" t="s">
        <v>709</v>
      </c>
      <c r="F72" s="65">
        <v>571492</v>
      </c>
      <c r="G72" s="33" t="s">
        <v>789</v>
      </c>
      <c r="H72" s="63" t="s">
        <v>596</v>
      </c>
      <c r="I72" s="33" t="s">
        <v>110</v>
      </c>
    </row>
    <row r="73" spans="1:9" ht="38.25" customHeight="1">
      <c r="A73" s="193"/>
      <c r="B73" s="193"/>
      <c r="C73" s="89">
        <f t="shared" si="1"/>
        <v>70</v>
      </c>
      <c r="D73" s="118" t="s">
        <v>790</v>
      </c>
      <c r="E73" s="155" t="s">
        <v>709</v>
      </c>
      <c r="F73" s="65">
        <v>12236</v>
      </c>
      <c r="G73" s="33" t="s">
        <v>791</v>
      </c>
      <c r="H73" s="63" t="s">
        <v>596</v>
      </c>
      <c r="I73" s="33" t="s">
        <v>792</v>
      </c>
    </row>
    <row r="74" spans="1:9" ht="48" customHeight="1">
      <c r="A74" s="193"/>
      <c r="B74" s="193"/>
      <c r="C74" s="89">
        <f t="shared" si="1"/>
        <v>71</v>
      </c>
      <c r="D74" s="118" t="s">
        <v>793</v>
      </c>
      <c r="E74" s="155" t="s">
        <v>709</v>
      </c>
      <c r="F74" s="65">
        <v>3000</v>
      </c>
      <c r="G74" s="33" t="s">
        <v>794</v>
      </c>
      <c r="H74" s="63" t="s">
        <v>596</v>
      </c>
      <c r="I74" s="106" t="s">
        <v>507</v>
      </c>
    </row>
    <row r="75" spans="1:9" ht="27">
      <c r="A75" s="193"/>
      <c r="B75" s="193"/>
      <c r="C75" s="89">
        <f t="shared" si="1"/>
        <v>72</v>
      </c>
      <c r="D75" s="118" t="s">
        <v>795</v>
      </c>
      <c r="E75" s="155" t="s">
        <v>709</v>
      </c>
      <c r="F75" s="65" t="s">
        <v>661</v>
      </c>
      <c r="G75" s="33" t="s">
        <v>796</v>
      </c>
      <c r="H75" s="63" t="s">
        <v>769</v>
      </c>
      <c r="I75" s="106" t="s">
        <v>513</v>
      </c>
    </row>
    <row r="76" spans="1:9" ht="36.75" customHeight="1">
      <c r="A76" s="193"/>
      <c r="B76" s="193"/>
      <c r="C76" s="89">
        <f t="shared" si="1"/>
        <v>73</v>
      </c>
      <c r="D76" s="117" t="s">
        <v>797</v>
      </c>
      <c r="E76" s="154" t="s">
        <v>798</v>
      </c>
      <c r="F76" s="65" t="s">
        <v>594</v>
      </c>
      <c r="G76" s="33" t="s">
        <v>799</v>
      </c>
      <c r="H76" s="63" t="s">
        <v>690</v>
      </c>
      <c r="I76" s="33"/>
    </row>
    <row r="77" spans="1:9" ht="44.25" customHeight="1">
      <c r="A77" s="193"/>
      <c r="B77" s="194" t="s">
        <v>197</v>
      </c>
      <c r="C77" s="97">
        <f>C76+1</f>
        <v>74</v>
      </c>
      <c r="D77" s="116" t="s">
        <v>800</v>
      </c>
      <c r="E77" s="163" t="s">
        <v>649</v>
      </c>
      <c r="F77" s="99" t="s">
        <v>594</v>
      </c>
      <c r="G77" s="69" t="s">
        <v>801</v>
      </c>
      <c r="H77" s="100" t="s">
        <v>596</v>
      </c>
      <c r="I77" s="69" t="s">
        <v>802</v>
      </c>
    </row>
    <row r="78" spans="1:9" ht="33.75" customHeight="1">
      <c r="A78" s="193"/>
      <c r="B78" s="193"/>
      <c r="C78" s="89">
        <f t="shared" si="1"/>
        <v>75</v>
      </c>
      <c r="D78" s="118" t="s">
        <v>803</v>
      </c>
      <c r="E78" s="155" t="s">
        <v>649</v>
      </c>
      <c r="F78" s="65" t="s">
        <v>594</v>
      </c>
      <c r="G78" s="33" t="s">
        <v>804</v>
      </c>
      <c r="H78" s="63" t="s">
        <v>596</v>
      </c>
      <c r="I78" s="33" t="s">
        <v>802</v>
      </c>
    </row>
    <row r="79" spans="1:9" ht="36.75" customHeight="1">
      <c r="A79" s="193"/>
      <c r="B79" s="193"/>
      <c r="C79" s="101">
        <f t="shared" si="1"/>
        <v>76</v>
      </c>
      <c r="D79" s="119" t="s">
        <v>805</v>
      </c>
      <c r="E79" s="164" t="s">
        <v>649</v>
      </c>
      <c r="F79" s="65">
        <v>4151</v>
      </c>
      <c r="G79" s="33" t="s">
        <v>806</v>
      </c>
      <c r="H79" s="105" t="s">
        <v>596</v>
      </c>
      <c r="I79" s="33"/>
    </row>
    <row r="80" spans="1:9" ht="40.5">
      <c r="A80" s="195"/>
      <c r="B80" s="195"/>
      <c r="C80" s="92">
        <f t="shared" si="1"/>
        <v>77</v>
      </c>
      <c r="D80" s="121" t="s">
        <v>807</v>
      </c>
      <c r="E80" s="161" t="s">
        <v>649</v>
      </c>
      <c r="F80" s="57" t="s">
        <v>594</v>
      </c>
      <c r="G80" s="26" t="s">
        <v>808</v>
      </c>
      <c r="H80" s="94" t="s">
        <v>596</v>
      </c>
      <c r="I80" s="26"/>
    </row>
    <row r="81" spans="1:9" ht="27">
      <c r="A81" s="194" t="s">
        <v>190</v>
      </c>
      <c r="B81" s="194" t="s">
        <v>809</v>
      </c>
      <c r="C81" s="86">
        <f t="shared" si="1"/>
        <v>78</v>
      </c>
      <c r="D81" s="87" t="s">
        <v>810</v>
      </c>
      <c r="E81" s="146" t="s">
        <v>649</v>
      </c>
      <c r="F81" s="68" t="s">
        <v>594</v>
      </c>
      <c r="G81" s="41" t="s">
        <v>811</v>
      </c>
      <c r="H81" s="88" t="s">
        <v>596</v>
      </c>
      <c r="I81" s="41"/>
    </row>
    <row r="82" spans="1:9" ht="28.5" customHeight="1">
      <c r="A82" s="193"/>
      <c r="B82" s="193"/>
      <c r="C82" s="89">
        <f t="shared" si="1"/>
        <v>79</v>
      </c>
      <c r="D82" s="91" t="s">
        <v>812</v>
      </c>
      <c r="E82" s="147" t="s">
        <v>679</v>
      </c>
      <c r="F82" s="65" t="s">
        <v>685</v>
      </c>
      <c r="G82" s="33" t="s">
        <v>813</v>
      </c>
      <c r="H82" s="63" t="s">
        <v>596</v>
      </c>
      <c r="I82" s="33"/>
    </row>
    <row r="83" spans="1:9" ht="27">
      <c r="A83" s="193"/>
      <c r="B83" s="193"/>
      <c r="C83" s="89">
        <f t="shared" si="1"/>
        <v>80</v>
      </c>
      <c r="D83" s="91" t="s">
        <v>814</v>
      </c>
      <c r="E83" s="147" t="s">
        <v>593</v>
      </c>
      <c r="F83" s="65" t="s">
        <v>685</v>
      </c>
      <c r="G83" s="33" t="s">
        <v>815</v>
      </c>
      <c r="H83" s="63" t="s">
        <v>596</v>
      </c>
      <c r="I83" s="33"/>
    </row>
    <row r="84" spans="1:9" ht="48.75" customHeight="1">
      <c r="A84" s="193"/>
      <c r="B84" s="193"/>
      <c r="C84" s="89">
        <f t="shared" si="1"/>
        <v>81</v>
      </c>
      <c r="D84" s="91" t="s">
        <v>816</v>
      </c>
      <c r="E84" s="147" t="s">
        <v>684</v>
      </c>
      <c r="F84" s="65">
        <v>680</v>
      </c>
      <c r="G84" s="31" t="s">
        <v>817</v>
      </c>
      <c r="H84" s="63" t="s">
        <v>596</v>
      </c>
      <c r="I84" s="33" t="s">
        <v>818</v>
      </c>
    </row>
    <row r="85" spans="1:9" ht="53.25" customHeight="1">
      <c r="A85" s="193"/>
      <c r="B85" s="195"/>
      <c r="C85" s="101">
        <f t="shared" si="1"/>
        <v>82</v>
      </c>
      <c r="D85" s="102" t="s">
        <v>819</v>
      </c>
      <c r="E85" s="150" t="s">
        <v>649</v>
      </c>
      <c r="F85" s="103">
        <f>59+65+313</f>
        <v>437</v>
      </c>
      <c r="G85" s="104" t="s">
        <v>820</v>
      </c>
      <c r="H85" s="105" t="s">
        <v>596</v>
      </c>
      <c r="I85" s="104" t="s">
        <v>821</v>
      </c>
    </row>
    <row r="86" spans="1:9" ht="60" customHeight="1">
      <c r="A86" s="193"/>
      <c r="B86" s="194" t="s">
        <v>525</v>
      </c>
      <c r="C86" s="86">
        <f t="shared" si="1"/>
        <v>83</v>
      </c>
      <c r="D86" s="120" t="s">
        <v>822</v>
      </c>
      <c r="E86" s="162" t="s">
        <v>725</v>
      </c>
      <c r="F86" s="68" t="s">
        <v>594</v>
      </c>
      <c r="G86" s="41" t="s">
        <v>823</v>
      </c>
      <c r="H86" s="9" t="s">
        <v>596</v>
      </c>
      <c r="I86" s="3" t="s">
        <v>824</v>
      </c>
    </row>
    <row r="87" spans="1:9" ht="65.25" customHeight="1">
      <c r="A87" s="193"/>
      <c r="B87" s="193"/>
      <c r="C87" s="89">
        <f t="shared" si="1"/>
        <v>84</v>
      </c>
      <c r="D87" s="118" t="s">
        <v>825</v>
      </c>
      <c r="E87" s="154" t="s">
        <v>826</v>
      </c>
      <c r="F87" s="65" t="s">
        <v>594</v>
      </c>
      <c r="G87" s="33" t="s">
        <v>827</v>
      </c>
      <c r="H87" s="63" t="s">
        <v>596</v>
      </c>
      <c r="I87" s="33" t="s">
        <v>531</v>
      </c>
    </row>
    <row r="88" spans="1:9" ht="57.75" customHeight="1">
      <c r="A88" s="195"/>
      <c r="B88" s="195"/>
      <c r="C88" s="92">
        <f t="shared" si="1"/>
        <v>85</v>
      </c>
      <c r="D88" s="121" t="s">
        <v>828</v>
      </c>
      <c r="E88" s="165" t="s">
        <v>798</v>
      </c>
      <c r="F88" s="57">
        <v>2329</v>
      </c>
      <c r="G88" s="26" t="s">
        <v>829</v>
      </c>
      <c r="H88" s="94" t="s">
        <v>596</v>
      </c>
      <c r="I88" s="26" t="s">
        <v>534</v>
      </c>
    </row>
    <row r="89" spans="1:9" ht="48.75" customHeight="1">
      <c r="A89" s="194" t="s">
        <v>830</v>
      </c>
      <c r="B89" s="166" t="s">
        <v>205</v>
      </c>
      <c r="C89" s="83">
        <f>C88+1</f>
        <v>86</v>
      </c>
      <c r="D89" s="167" t="s">
        <v>831</v>
      </c>
      <c r="E89" s="168" t="s">
        <v>649</v>
      </c>
      <c r="F89" s="169" t="s">
        <v>594</v>
      </c>
      <c r="G89" s="170" t="s">
        <v>832</v>
      </c>
      <c r="H89" s="83" t="s">
        <v>596</v>
      </c>
      <c r="I89" s="170" t="s">
        <v>833</v>
      </c>
    </row>
    <row r="90" spans="1:9" ht="151.5">
      <c r="A90" s="193"/>
      <c r="B90" s="171" t="s">
        <v>204</v>
      </c>
      <c r="C90" s="129">
        <f t="shared" si="1"/>
        <v>87</v>
      </c>
      <c r="D90" s="130" t="s">
        <v>834</v>
      </c>
      <c r="E90" s="172" t="s">
        <v>649</v>
      </c>
      <c r="F90" s="131" t="s">
        <v>594</v>
      </c>
      <c r="G90" s="67" t="s">
        <v>835</v>
      </c>
      <c r="H90" s="129" t="s">
        <v>596</v>
      </c>
      <c r="I90" s="67" t="s">
        <v>836</v>
      </c>
    </row>
    <row r="91" spans="1:9" ht="48.75" customHeight="1">
      <c r="A91" s="193"/>
      <c r="B91" s="193" t="s">
        <v>557</v>
      </c>
      <c r="C91" s="97">
        <f t="shared" si="1"/>
        <v>88</v>
      </c>
      <c r="D91" s="132" t="s">
        <v>837</v>
      </c>
      <c r="E91" s="149" t="s">
        <v>593</v>
      </c>
      <c r="F91" s="99" t="s">
        <v>594</v>
      </c>
      <c r="G91" s="69" t="s">
        <v>838</v>
      </c>
      <c r="H91" s="133" t="s">
        <v>596</v>
      </c>
      <c r="I91" s="69" t="s">
        <v>839</v>
      </c>
    </row>
    <row r="92" spans="1:9" ht="48.75" customHeight="1">
      <c r="A92" s="193"/>
      <c r="B92" s="193"/>
      <c r="C92" s="111">
        <f>C91+1</f>
        <v>89</v>
      </c>
      <c r="D92" s="173" t="s">
        <v>840</v>
      </c>
      <c r="E92" s="152" t="s">
        <v>649</v>
      </c>
      <c r="F92" s="174">
        <v>350</v>
      </c>
      <c r="G92" s="114" t="s">
        <v>841</v>
      </c>
      <c r="H92" s="127" t="s">
        <v>596</v>
      </c>
      <c r="I92" s="114" t="s">
        <v>842</v>
      </c>
    </row>
    <row r="93" spans="1:9" ht="48.75" customHeight="1">
      <c r="A93" s="193"/>
      <c r="B93" s="193"/>
      <c r="C93" s="101">
        <f>C92+1</f>
        <v>90</v>
      </c>
      <c r="D93" s="134" t="s">
        <v>843</v>
      </c>
      <c r="E93" s="150" t="s">
        <v>844</v>
      </c>
      <c r="F93" s="175" t="s">
        <v>845</v>
      </c>
      <c r="G93" s="104" t="s">
        <v>846</v>
      </c>
      <c r="H93" s="135" t="s">
        <v>596</v>
      </c>
      <c r="I93" s="104" t="s">
        <v>847</v>
      </c>
    </row>
    <row r="94" spans="1:9" ht="38.25" customHeight="1">
      <c r="A94" s="193"/>
      <c r="B94" s="194" t="s">
        <v>848</v>
      </c>
      <c r="C94" s="86">
        <f>C93+1</f>
        <v>91</v>
      </c>
      <c r="D94" s="87" t="s">
        <v>849</v>
      </c>
      <c r="E94" s="146" t="s">
        <v>649</v>
      </c>
      <c r="F94" s="68"/>
      <c r="G94" s="41" t="s">
        <v>811</v>
      </c>
      <c r="H94" s="136" t="s">
        <v>596</v>
      </c>
      <c r="I94" s="41"/>
    </row>
    <row r="95" spans="1:9" ht="48.75" customHeight="1">
      <c r="A95" s="193"/>
      <c r="B95" s="193"/>
      <c r="C95" s="111">
        <f>C94+1</f>
        <v>92</v>
      </c>
      <c r="D95" s="112" t="s">
        <v>850</v>
      </c>
      <c r="E95" s="152" t="s">
        <v>679</v>
      </c>
      <c r="F95" s="174" t="s">
        <v>685</v>
      </c>
      <c r="G95" s="114" t="s">
        <v>813</v>
      </c>
      <c r="H95" s="127" t="s">
        <v>596</v>
      </c>
      <c r="I95" s="114"/>
    </row>
    <row r="96" spans="1:9" ht="52.5" customHeight="1">
      <c r="A96" s="193"/>
      <c r="B96" s="195"/>
      <c r="C96" s="92">
        <f>C95+1</f>
        <v>93</v>
      </c>
      <c r="D96" s="93" t="s">
        <v>851</v>
      </c>
      <c r="E96" s="148" t="s">
        <v>649</v>
      </c>
      <c r="F96" s="57" t="s">
        <v>594</v>
      </c>
      <c r="G96" s="26" t="s">
        <v>852</v>
      </c>
      <c r="H96" s="125" t="s">
        <v>596</v>
      </c>
      <c r="I96" s="26"/>
    </row>
    <row r="97" spans="1:9" ht="38.25" customHeight="1">
      <c r="A97" s="193"/>
      <c r="B97" s="193" t="s">
        <v>569</v>
      </c>
      <c r="C97" s="86">
        <f t="shared" si="1"/>
        <v>94</v>
      </c>
      <c r="D97" s="87" t="s">
        <v>853</v>
      </c>
      <c r="E97" s="146" t="s">
        <v>684</v>
      </c>
      <c r="F97" s="176">
        <v>308</v>
      </c>
      <c r="G97" s="41" t="s">
        <v>854</v>
      </c>
      <c r="H97" s="136" t="s">
        <v>596</v>
      </c>
      <c r="I97" s="41" t="s">
        <v>855</v>
      </c>
    </row>
    <row r="98" spans="1:9" ht="41.25" customHeight="1">
      <c r="A98" s="195"/>
      <c r="B98" s="195"/>
      <c r="C98" s="92">
        <f>C97+1</f>
        <v>95</v>
      </c>
      <c r="D98" s="93" t="s">
        <v>856</v>
      </c>
      <c r="E98" s="148" t="s">
        <v>649</v>
      </c>
      <c r="F98" s="57" t="s">
        <v>594</v>
      </c>
      <c r="G98" s="26" t="s">
        <v>857</v>
      </c>
      <c r="H98" s="125" t="s">
        <v>596</v>
      </c>
      <c r="I98" s="26" t="s">
        <v>858</v>
      </c>
    </row>
    <row r="99" spans="1:9" ht="41.25" customHeight="1">
      <c r="A99" s="197" t="s">
        <v>192</v>
      </c>
      <c r="B99" s="194" t="s">
        <v>5</v>
      </c>
      <c r="C99" s="86">
        <f t="shared" si="1"/>
        <v>96</v>
      </c>
      <c r="D99" s="87" t="s">
        <v>859</v>
      </c>
      <c r="E99" s="146" t="s">
        <v>649</v>
      </c>
      <c r="F99" s="68">
        <v>3623</v>
      </c>
      <c r="G99" s="41" t="s">
        <v>860</v>
      </c>
      <c r="H99" s="136" t="s">
        <v>596</v>
      </c>
      <c r="I99" s="41" t="s">
        <v>861</v>
      </c>
    </row>
    <row r="100" spans="1:9" ht="41.25" customHeight="1">
      <c r="A100" s="198"/>
      <c r="B100" s="193"/>
      <c r="C100" s="89">
        <f t="shared" si="1"/>
        <v>97</v>
      </c>
      <c r="D100" s="91" t="s">
        <v>862</v>
      </c>
      <c r="E100" s="147" t="s">
        <v>649</v>
      </c>
      <c r="F100" s="65">
        <v>1858</v>
      </c>
      <c r="G100" s="33" t="s">
        <v>863</v>
      </c>
      <c r="H100" s="137" t="s">
        <v>596</v>
      </c>
      <c r="I100" s="33" t="s">
        <v>864</v>
      </c>
    </row>
    <row r="101" spans="1:9" ht="48.75" customHeight="1">
      <c r="A101" s="199"/>
      <c r="B101" s="195"/>
      <c r="C101" s="92">
        <f t="shared" si="1"/>
        <v>98</v>
      </c>
      <c r="D101" s="93" t="s">
        <v>865</v>
      </c>
      <c r="E101" s="148" t="s">
        <v>649</v>
      </c>
      <c r="F101" s="57" t="s">
        <v>594</v>
      </c>
      <c r="G101" s="26" t="s">
        <v>866</v>
      </c>
      <c r="H101" s="125" t="s">
        <v>596</v>
      </c>
      <c r="I101" s="26" t="s">
        <v>867</v>
      </c>
    </row>
    <row r="103" spans="4:6" ht="19.5" customHeight="1">
      <c r="D103" s="138" t="s">
        <v>285</v>
      </c>
      <c r="E103" s="177"/>
      <c r="F103" s="139"/>
    </row>
    <row r="104" spans="4:6" ht="19.5" customHeight="1">
      <c r="D104" s="140" t="s">
        <v>286</v>
      </c>
      <c r="E104" s="178"/>
      <c r="F104" s="141"/>
    </row>
    <row r="105" spans="4:6" ht="19.5" customHeight="1">
      <c r="D105" s="140" t="s">
        <v>586</v>
      </c>
      <c r="E105" s="178"/>
      <c r="F105" s="141"/>
    </row>
    <row r="106" spans="4:6" ht="19.5" customHeight="1">
      <c r="D106" s="142" t="s">
        <v>288</v>
      </c>
      <c r="E106" s="179"/>
      <c r="F106" s="143"/>
    </row>
  </sheetData>
  <sheetProtection/>
  <mergeCells count="33">
    <mergeCell ref="A1:I1"/>
    <mergeCell ref="C3:D3"/>
    <mergeCell ref="A4:A17"/>
    <mergeCell ref="B4:B9"/>
    <mergeCell ref="B10:B17"/>
    <mergeCell ref="A18:A31"/>
    <mergeCell ref="B18:B26"/>
    <mergeCell ref="B27:B31"/>
    <mergeCell ref="A32:A38"/>
    <mergeCell ref="B32:B33"/>
    <mergeCell ref="B34:B38"/>
    <mergeCell ref="A39:A53"/>
    <mergeCell ref="B39:B41"/>
    <mergeCell ref="B42:B46"/>
    <mergeCell ref="B47:B49"/>
    <mergeCell ref="B51:B53"/>
    <mergeCell ref="A54:A59"/>
    <mergeCell ref="B54:B55"/>
    <mergeCell ref="B56:B59"/>
    <mergeCell ref="A60:A70"/>
    <mergeCell ref="B60:B70"/>
    <mergeCell ref="A71:A80"/>
    <mergeCell ref="B71:B76"/>
    <mergeCell ref="B77:B80"/>
    <mergeCell ref="A99:A101"/>
    <mergeCell ref="B99:B101"/>
    <mergeCell ref="A81:A88"/>
    <mergeCell ref="B81:B85"/>
    <mergeCell ref="B86:B88"/>
    <mergeCell ref="A89:A98"/>
    <mergeCell ref="B91:B93"/>
    <mergeCell ref="B94:B96"/>
    <mergeCell ref="B97:B98"/>
  </mergeCells>
  <printOptions/>
  <pageMargins left="1.299212598425197" right="0.7086614173228347" top="0.7480314960629921" bottom="0.7480314960629921" header="0.31496062992125984" footer="0.31496062992125984"/>
  <pageSetup fitToHeight="0" fitToWidth="1" horizontalDpi="600" verticalDpi="600" orientation="landscape" paperSize="8" scale="99" r:id="rId1"/>
  <headerFooter>
    <oddFooter>&amp;C&amp;P</oddFooter>
  </headerFooter>
  <rowBreaks count="2" manualBreakCount="2">
    <brk id="17" max="255" man="1"/>
    <brk id="38" max="255" man="1"/>
  </rowBreaks>
</worksheet>
</file>

<file path=xl/worksheets/sheet4.xml><?xml version="1.0" encoding="utf-8"?>
<worksheet xmlns="http://schemas.openxmlformats.org/spreadsheetml/2006/main" xmlns:r="http://schemas.openxmlformats.org/officeDocument/2006/relationships">
  <dimension ref="A1:K139"/>
  <sheetViews>
    <sheetView tabSelected="1" zoomScale="75" zoomScaleNormal="75" zoomScalePageLayoutView="0" workbookViewId="0" topLeftCell="A1">
      <selection activeCell="A1" sqref="A1:K1"/>
    </sheetView>
  </sheetViews>
  <sheetFormatPr defaultColWidth="9.00390625" defaultRowHeight="13.5"/>
  <cols>
    <col min="1" max="2" width="5.75390625" style="0" bestFit="1" customWidth="1"/>
    <col min="3" max="3" width="5.75390625" style="0" hidden="1" customWidth="1"/>
    <col min="4" max="4" width="5.00390625" style="0" bestFit="1" customWidth="1"/>
    <col min="5" max="5" width="48.125" style="0" customWidth="1"/>
    <col min="6" max="6" width="11.125" style="261" hidden="1" customWidth="1"/>
    <col min="7" max="7" width="8.875" style="262" customWidth="1"/>
    <col min="8" max="8" width="78.375" style="0" customWidth="1"/>
    <col min="9" max="9" width="5.00390625" style="263" hidden="1" customWidth="1"/>
    <col min="10" max="10" width="5.25390625" style="0" bestFit="1" customWidth="1"/>
    <col min="11" max="11" width="39.125" style="298" customWidth="1"/>
  </cols>
  <sheetData>
    <row r="1" spans="1:11" ht="27.75" customHeight="1">
      <c r="A1" s="260" t="s">
        <v>1395</v>
      </c>
      <c r="B1" s="260"/>
      <c r="C1" s="260"/>
      <c r="D1" s="260"/>
      <c r="E1" s="260"/>
      <c r="F1" s="260"/>
      <c r="G1" s="260"/>
      <c r="H1" s="260"/>
      <c r="I1" s="260"/>
      <c r="J1" s="260"/>
      <c r="K1" s="260"/>
    </row>
    <row r="2" ht="13.5">
      <c r="K2" s="264" t="s">
        <v>588</v>
      </c>
    </row>
    <row r="3" spans="1:11" ht="28.5">
      <c r="A3" s="304" t="s">
        <v>869</v>
      </c>
      <c r="B3" s="304" t="s">
        <v>870</v>
      </c>
      <c r="C3" s="304" t="s">
        <v>1153</v>
      </c>
      <c r="D3" s="304" t="s">
        <v>871</v>
      </c>
      <c r="E3" s="305" t="s">
        <v>8</v>
      </c>
      <c r="F3" s="306" t="s">
        <v>589</v>
      </c>
      <c r="G3" s="307" t="s">
        <v>1396</v>
      </c>
      <c r="H3" s="306" t="s">
        <v>1397</v>
      </c>
      <c r="I3" s="308" t="s">
        <v>1156</v>
      </c>
      <c r="J3" s="309" t="s">
        <v>874</v>
      </c>
      <c r="K3" s="310" t="s">
        <v>9</v>
      </c>
    </row>
    <row r="4" spans="1:11" ht="27">
      <c r="A4" s="311" t="s">
        <v>875</v>
      </c>
      <c r="B4" s="312">
        <v>1</v>
      </c>
      <c r="C4" s="312">
        <v>1</v>
      </c>
      <c r="D4" s="313">
        <v>1</v>
      </c>
      <c r="E4" s="314" t="s">
        <v>1398</v>
      </c>
      <c r="F4" s="315" t="s">
        <v>593</v>
      </c>
      <c r="G4" s="316" t="s">
        <v>113</v>
      </c>
      <c r="H4" s="317" t="s">
        <v>1399</v>
      </c>
      <c r="I4" s="318" t="s">
        <v>10</v>
      </c>
      <c r="J4" s="318" t="s">
        <v>933</v>
      </c>
      <c r="K4" s="317" t="s">
        <v>1400</v>
      </c>
    </row>
    <row r="5" spans="1:11" ht="27">
      <c r="A5" s="277" t="s">
        <v>875</v>
      </c>
      <c r="B5" s="278">
        <v>1</v>
      </c>
      <c r="C5" s="278">
        <v>1</v>
      </c>
      <c r="D5" s="319">
        <v>2</v>
      </c>
      <c r="E5" s="279" t="s">
        <v>1401</v>
      </c>
      <c r="F5" s="280" t="s">
        <v>593</v>
      </c>
      <c r="G5" s="320">
        <v>1296</v>
      </c>
      <c r="H5" s="282" t="s">
        <v>1402</v>
      </c>
      <c r="I5" s="283" t="s">
        <v>10</v>
      </c>
      <c r="J5" s="283" t="s">
        <v>933</v>
      </c>
      <c r="K5" s="282" t="s">
        <v>1403</v>
      </c>
    </row>
    <row r="6" spans="1:11" ht="27">
      <c r="A6" s="277" t="s">
        <v>875</v>
      </c>
      <c r="B6" s="278">
        <v>1</v>
      </c>
      <c r="C6" s="278">
        <v>3</v>
      </c>
      <c r="D6" s="319">
        <v>3</v>
      </c>
      <c r="E6" s="284" t="s">
        <v>1404</v>
      </c>
      <c r="F6" s="280" t="s">
        <v>593</v>
      </c>
      <c r="G6" s="320">
        <v>937</v>
      </c>
      <c r="H6" s="282" t="s">
        <v>1405</v>
      </c>
      <c r="I6" s="283" t="s">
        <v>10</v>
      </c>
      <c r="J6" s="283" t="s">
        <v>933</v>
      </c>
      <c r="K6" s="282" t="s">
        <v>1406</v>
      </c>
    </row>
    <row r="7" spans="1:11" ht="27">
      <c r="A7" s="277" t="s">
        <v>875</v>
      </c>
      <c r="B7" s="278">
        <v>1</v>
      </c>
      <c r="C7" s="278">
        <v>2</v>
      </c>
      <c r="D7" s="319">
        <v>4</v>
      </c>
      <c r="E7" s="284" t="s">
        <v>1407</v>
      </c>
      <c r="F7" s="280" t="s">
        <v>593</v>
      </c>
      <c r="G7" s="320">
        <v>200</v>
      </c>
      <c r="H7" s="282" t="s">
        <v>1408</v>
      </c>
      <c r="I7" s="283" t="s">
        <v>10</v>
      </c>
      <c r="J7" s="283" t="s">
        <v>933</v>
      </c>
      <c r="K7" s="282" t="s">
        <v>1409</v>
      </c>
    </row>
    <row r="8" spans="1:11" ht="27">
      <c r="A8" s="277" t="s">
        <v>875</v>
      </c>
      <c r="B8" s="278">
        <v>1</v>
      </c>
      <c r="C8" s="278">
        <v>2</v>
      </c>
      <c r="D8" s="319">
        <v>5</v>
      </c>
      <c r="E8" s="284" t="s">
        <v>1410</v>
      </c>
      <c r="F8" s="280" t="s">
        <v>593</v>
      </c>
      <c r="G8" s="320">
        <v>150</v>
      </c>
      <c r="H8" s="282" t="s">
        <v>1411</v>
      </c>
      <c r="I8" s="283" t="s">
        <v>10</v>
      </c>
      <c r="J8" s="283" t="s">
        <v>933</v>
      </c>
      <c r="K8" s="282" t="s">
        <v>1412</v>
      </c>
    </row>
    <row r="9" spans="1:11" ht="27">
      <c r="A9" s="277" t="s">
        <v>875</v>
      </c>
      <c r="B9" s="278">
        <v>1</v>
      </c>
      <c r="C9" s="278">
        <v>1</v>
      </c>
      <c r="D9" s="319">
        <v>6</v>
      </c>
      <c r="E9" s="284" t="s">
        <v>1413</v>
      </c>
      <c r="F9" s="280" t="s">
        <v>593</v>
      </c>
      <c r="G9" s="320">
        <v>22603</v>
      </c>
      <c r="H9" s="282" t="s">
        <v>1167</v>
      </c>
      <c r="I9" s="283" t="s">
        <v>10</v>
      </c>
      <c r="J9" s="283" t="s">
        <v>933</v>
      </c>
      <c r="K9" s="282" t="s">
        <v>602</v>
      </c>
    </row>
    <row r="10" spans="1:11" ht="36">
      <c r="A10" s="277" t="s">
        <v>875</v>
      </c>
      <c r="B10" s="278">
        <v>1</v>
      </c>
      <c r="C10" s="278">
        <v>1</v>
      </c>
      <c r="D10" s="319">
        <v>7</v>
      </c>
      <c r="E10" s="284" t="s">
        <v>1414</v>
      </c>
      <c r="F10" s="280" t="s">
        <v>593</v>
      </c>
      <c r="G10" s="320">
        <v>17524</v>
      </c>
      <c r="H10" s="282" t="s">
        <v>1415</v>
      </c>
      <c r="I10" s="283" t="s">
        <v>10</v>
      </c>
      <c r="J10" s="283" t="s">
        <v>933</v>
      </c>
      <c r="K10" s="282" t="s">
        <v>607</v>
      </c>
    </row>
    <row r="11" spans="1:11" ht="27">
      <c r="A11" s="277" t="s">
        <v>875</v>
      </c>
      <c r="B11" s="278">
        <v>1</v>
      </c>
      <c r="C11" s="278">
        <v>1</v>
      </c>
      <c r="D11" s="319">
        <v>8</v>
      </c>
      <c r="E11" s="284" t="s">
        <v>1416</v>
      </c>
      <c r="F11" s="280" t="s">
        <v>593</v>
      </c>
      <c r="G11" s="320">
        <v>50</v>
      </c>
      <c r="H11" s="282" t="s">
        <v>1417</v>
      </c>
      <c r="I11" s="283" t="s">
        <v>10</v>
      </c>
      <c r="J11" s="283" t="s">
        <v>933</v>
      </c>
      <c r="K11" s="282" t="s">
        <v>1418</v>
      </c>
    </row>
    <row r="12" spans="1:11" ht="27">
      <c r="A12" s="277" t="s">
        <v>875</v>
      </c>
      <c r="B12" s="278">
        <v>1</v>
      </c>
      <c r="C12" s="278">
        <v>1</v>
      </c>
      <c r="D12" s="319">
        <v>9</v>
      </c>
      <c r="E12" s="284" t="s">
        <v>1419</v>
      </c>
      <c r="F12" s="280" t="s">
        <v>593</v>
      </c>
      <c r="G12" s="320">
        <v>1890</v>
      </c>
      <c r="H12" s="275" t="s">
        <v>1420</v>
      </c>
      <c r="I12" s="283" t="s">
        <v>10</v>
      </c>
      <c r="J12" s="283" t="s">
        <v>933</v>
      </c>
      <c r="K12" s="282" t="s">
        <v>1421</v>
      </c>
    </row>
    <row r="13" spans="1:11" ht="40.5">
      <c r="A13" s="277" t="s">
        <v>875</v>
      </c>
      <c r="B13" s="278">
        <v>1</v>
      </c>
      <c r="C13" s="278">
        <v>4</v>
      </c>
      <c r="D13" s="319">
        <v>10</v>
      </c>
      <c r="E13" s="284" t="s">
        <v>1422</v>
      </c>
      <c r="F13" s="280" t="s">
        <v>593</v>
      </c>
      <c r="G13" s="320">
        <v>7808</v>
      </c>
      <c r="H13" s="282" t="s">
        <v>1423</v>
      </c>
      <c r="I13" s="283" t="s">
        <v>10</v>
      </c>
      <c r="J13" s="283" t="s">
        <v>933</v>
      </c>
      <c r="K13" s="282" t="s">
        <v>1424</v>
      </c>
    </row>
    <row r="14" spans="1:11" ht="49.5" customHeight="1">
      <c r="A14" s="277" t="s">
        <v>875</v>
      </c>
      <c r="B14" s="278">
        <v>1</v>
      </c>
      <c r="C14" s="278">
        <v>4</v>
      </c>
      <c r="D14" s="319">
        <v>11</v>
      </c>
      <c r="E14" s="279" t="s">
        <v>1425</v>
      </c>
      <c r="F14" s="280" t="s">
        <v>593</v>
      </c>
      <c r="G14" s="320">
        <f>15464+3824</f>
        <v>19288</v>
      </c>
      <c r="H14" s="282" t="s">
        <v>1426</v>
      </c>
      <c r="I14" s="283" t="s">
        <v>10</v>
      </c>
      <c r="J14" s="283" t="s">
        <v>933</v>
      </c>
      <c r="K14" s="282" t="s">
        <v>110</v>
      </c>
    </row>
    <row r="15" spans="1:11" ht="27">
      <c r="A15" s="277" t="s">
        <v>875</v>
      </c>
      <c r="B15" s="278">
        <v>1</v>
      </c>
      <c r="C15" s="278">
        <v>4</v>
      </c>
      <c r="D15" s="319">
        <v>12</v>
      </c>
      <c r="E15" s="279" t="s">
        <v>1427</v>
      </c>
      <c r="F15" s="280" t="s">
        <v>593</v>
      </c>
      <c r="G15" s="320" t="s">
        <v>113</v>
      </c>
      <c r="H15" s="282" t="s">
        <v>1428</v>
      </c>
      <c r="I15" s="283" t="s">
        <v>10</v>
      </c>
      <c r="J15" s="283" t="s">
        <v>933</v>
      </c>
      <c r="K15" s="282" t="s">
        <v>110</v>
      </c>
    </row>
    <row r="16" spans="1:11" ht="27">
      <c r="A16" s="277" t="s">
        <v>875</v>
      </c>
      <c r="B16" s="278">
        <v>1</v>
      </c>
      <c r="C16" s="278">
        <v>4</v>
      </c>
      <c r="D16" s="319">
        <v>13</v>
      </c>
      <c r="E16" s="284" t="s">
        <v>1429</v>
      </c>
      <c r="F16" s="280" t="s">
        <v>593</v>
      </c>
      <c r="G16" s="320">
        <v>8691</v>
      </c>
      <c r="H16" s="282" t="s">
        <v>1430</v>
      </c>
      <c r="I16" s="283" t="s">
        <v>10</v>
      </c>
      <c r="J16" s="283" t="s">
        <v>933</v>
      </c>
      <c r="K16" s="282" t="s">
        <v>110</v>
      </c>
    </row>
    <row r="17" spans="1:11" ht="40.5">
      <c r="A17" s="277" t="s">
        <v>875</v>
      </c>
      <c r="B17" s="278">
        <v>1</v>
      </c>
      <c r="C17" s="278">
        <v>4</v>
      </c>
      <c r="D17" s="319">
        <f>D16+1</f>
        <v>14</v>
      </c>
      <c r="E17" s="284" t="s">
        <v>1431</v>
      </c>
      <c r="F17" s="280" t="s">
        <v>593</v>
      </c>
      <c r="G17" s="320" t="s">
        <v>113</v>
      </c>
      <c r="H17" s="282" t="s">
        <v>1432</v>
      </c>
      <c r="I17" s="283" t="s">
        <v>10</v>
      </c>
      <c r="J17" s="283" t="s">
        <v>933</v>
      </c>
      <c r="K17" s="282" t="s">
        <v>1433</v>
      </c>
    </row>
    <row r="18" spans="1:11" ht="27">
      <c r="A18" s="277" t="s">
        <v>875</v>
      </c>
      <c r="B18" s="278">
        <v>1</v>
      </c>
      <c r="C18" s="278">
        <v>4</v>
      </c>
      <c r="D18" s="319">
        <f>D17+1</f>
        <v>15</v>
      </c>
      <c r="E18" s="284" t="s">
        <v>1434</v>
      </c>
      <c r="F18" s="280" t="s">
        <v>593</v>
      </c>
      <c r="G18" s="320" t="s">
        <v>113</v>
      </c>
      <c r="H18" s="282" t="s">
        <v>1435</v>
      </c>
      <c r="I18" s="283" t="s">
        <v>10</v>
      </c>
      <c r="J18" s="283" t="s">
        <v>933</v>
      </c>
      <c r="K18" s="282" t="s">
        <v>1433</v>
      </c>
    </row>
    <row r="19" spans="1:11" ht="27">
      <c r="A19" s="277" t="s">
        <v>875</v>
      </c>
      <c r="B19" s="278">
        <v>1</v>
      </c>
      <c r="C19" s="278">
        <v>4</v>
      </c>
      <c r="D19" s="319">
        <f>D18+1</f>
        <v>16</v>
      </c>
      <c r="E19" s="279" t="s">
        <v>1436</v>
      </c>
      <c r="F19" s="280" t="s">
        <v>593</v>
      </c>
      <c r="G19" s="320">
        <v>987</v>
      </c>
      <c r="H19" s="282" t="s">
        <v>1437</v>
      </c>
      <c r="I19" s="283" t="s">
        <v>10</v>
      </c>
      <c r="J19" s="283" t="s">
        <v>933</v>
      </c>
      <c r="K19" s="282" t="s">
        <v>110</v>
      </c>
    </row>
    <row r="20" spans="1:11" ht="27">
      <c r="A20" s="277" t="s">
        <v>875</v>
      </c>
      <c r="B20" s="278">
        <v>1</v>
      </c>
      <c r="C20" s="278">
        <v>4</v>
      </c>
      <c r="D20" s="319">
        <f>D19+1</f>
        <v>17</v>
      </c>
      <c r="E20" s="279" t="s">
        <v>1438</v>
      </c>
      <c r="F20" s="280" t="s">
        <v>593</v>
      </c>
      <c r="G20" s="320">
        <v>670</v>
      </c>
      <c r="H20" s="282" t="s">
        <v>1439</v>
      </c>
      <c r="I20" s="283" t="s">
        <v>10</v>
      </c>
      <c r="J20" s="283" t="s">
        <v>933</v>
      </c>
      <c r="K20" s="282" t="s">
        <v>110</v>
      </c>
    </row>
    <row r="21" spans="1:11" ht="27">
      <c r="A21" s="277" t="s">
        <v>875</v>
      </c>
      <c r="B21" s="278">
        <v>1</v>
      </c>
      <c r="C21" s="278">
        <v>4</v>
      </c>
      <c r="D21" s="319">
        <f>D20+1</f>
        <v>18</v>
      </c>
      <c r="E21" s="279" t="s">
        <v>1440</v>
      </c>
      <c r="F21" s="280" t="s">
        <v>593</v>
      </c>
      <c r="G21" s="320">
        <f>1509+403+200</f>
        <v>2112</v>
      </c>
      <c r="H21" s="282" t="s">
        <v>1441</v>
      </c>
      <c r="I21" s="283" t="s">
        <v>10</v>
      </c>
      <c r="J21" s="283" t="s">
        <v>933</v>
      </c>
      <c r="K21" s="282" t="s">
        <v>110</v>
      </c>
    </row>
    <row r="22" spans="1:11" ht="27">
      <c r="A22" s="277" t="s">
        <v>875</v>
      </c>
      <c r="B22" s="278">
        <v>1</v>
      </c>
      <c r="C22" s="278">
        <v>5</v>
      </c>
      <c r="D22" s="319">
        <f aca="true" t="shared" si="0" ref="D22:D38">D21+1</f>
        <v>19</v>
      </c>
      <c r="E22" s="284" t="s">
        <v>1442</v>
      </c>
      <c r="F22" s="280" t="s">
        <v>593</v>
      </c>
      <c r="G22" s="320" t="s">
        <v>113</v>
      </c>
      <c r="H22" s="282" t="s">
        <v>1443</v>
      </c>
      <c r="I22" s="283" t="s">
        <v>298</v>
      </c>
      <c r="J22" s="283" t="s">
        <v>933</v>
      </c>
      <c r="K22" s="282" t="s">
        <v>110</v>
      </c>
    </row>
    <row r="23" spans="1:11" ht="27">
      <c r="A23" s="277" t="s">
        <v>875</v>
      </c>
      <c r="B23" s="278">
        <v>1</v>
      </c>
      <c r="C23" s="278">
        <v>6</v>
      </c>
      <c r="D23" s="319">
        <f t="shared" si="0"/>
        <v>20</v>
      </c>
      <c r="E23" s="284" t="s">
        <v>1444</v>
      </c>
      <c r="F23" s="280" t="s">
        <v>593</v>
      </c>
      <c r="G23" s="320">
        <v>1232</v>
      </c>
      <c r="H23" s="282" t="s">
        <v>639</v>
      </c>
      <c r="I23" s="283" t="s">
        <v>596</v>
      </c>
      <c r="J23" s="283" t="s">
        <v>933</v>
      </c>
      <c r="K23" s="282" t="s">
        <v>119</v>
      </c>
    </row>
    <row r="24" spans="1:11" ht="27">
      <c r="A24" s="277" t="s">
        <v>875</v>
      </c>
      <c r="B24" s="278">
        <v>1</v>
      </c>
      <c r="C24" s="278">
        <v>6</v>
      </c>
      <c r="D24" s="319">
        <f t="shared" si="0"/>
        <v>21</v>
      </c>
      <c r="E24" s="279" t="s">
        <v>1445</v>
      </c>
      <c r="F24" s="280" t="s">
        <v>593</v>
      </c>
      <c r="G24" s="320">
        <v>3575</v>
      </c>
      <c r="H24" s="282" t="s">
        <v>641</v>
      </c>
      <c r="I24" s="283" t="s">
        <v>596</v>
      </c>
      <c r="J24" s="283" t="s">
        <v>933</v>
      </c>
      <c r="K24" s="282" t="s">
        <v>642</v>
      </c>
    </row>
    <row r="25" spans="1:11" ht="27">
      <c r="A25" s="277" t="s">
        <v>875</v>
      </c>
      <c r="B25" s="278">
        <v>1</v>
      </c>
      <c r="C25" s="278">
        <v>6</v>
      </c>
      <c r="D25" s="319">
        <f t="shared" si="0"/>
        <v>22</v>
      </c>
      <c r="E25" s="284" t="s">
        <v>1446</v>
      </c>
      <c r="F25" s="280" t="s">
        <v>593</v>
      </c>
      <c r="G25" s="320">
        <v>7492</v>
      </c>
      <c r="H25" s="282" t="s">
        <v>1447</v>
      </c>
      <c r="I25" s="283" t="s">
        <v>596</v>
      </c>
      <c r="J25" s="283" t="s">
        <v>933</v>
      </c>
      <c r="K25" s="282" t="s">
        <v>632</v>
      </c>
    </row>
    <row r="26" spans="1:11" ht="27">
      <c r="A26" s="277" t="s">
        <v>875</v>
      </c>
      <c r="B26" s="278">
        <v>1</v>
      </c>
      <c r="C26" s="278">
        <v>6</v>
      </c>
      <c r="D26" s="319">
        <f t="shared" si="0"/>
        <v>23</v>
      </c>
      <c r="E26" s="284" t="s">
        <v>1448</v>
      </c>
      <c r="F26" s="280" t="s">
        <v>593</v>
      </c>
      <c r="G26" s="320">
        <v>2650</v>
      </c>
      <c r="H26" s="282" t="s">
        <v>1449</v>
      </c>
      <c r="I26" s="283" t="s">
        <v>596</v>
      </c>
      <c r="J26" s="283" t="s">
        <v>933</v>
      </c>
      <c r="K26" s="282" t="s">
        <v>632</v>
      </c>
    </row>
    <row r="27" spans="1:11" ht="27">
      <c r="A27" s="277" t="s">
        <v>875</v>
      </c>
      <c r="B27" s="278">
        <v>1</v>
      </c>
      <c r="C27" s="278">
        <v>5</v>
      </c>
      <c r="D27" s="319">
        <f t="shared" si="0"/>
        <v>24</v>
      </c>
      <c r="E27" s="284" t="s">
        <v>1450</v>
      </c>
      <c r="F27" s="280" t="s">
        <v>593</v>
      </c>
      <c r="G27" s="320">
        <v>450</v>
      </c>
      <c r="H27" s="282" t="s">
        <v>1451</v>
      </c>
      <c r="I27" s="283" t="s">
        <v>596</v>
      </c>
      <c r="J27" s="283" t="s">
        <v>933</v>
      </c>
      <c r="K27" s="282" t="s">
        <v>110</v>
      </c>
    </row>
    <row r="28" spans="1:11" ht="36">
      <c r="A28" s="277" t="s">
        <v>875</v>
      </c>
      <c r="B28" s="278">
        <v>1</v>
      </c>
      <c r="C28" s="278">
        <v>6</v>
      </c>
      <c r="D28" s="319">
        <f t="shared" si="0"/>
        <v>25</v>
      </c>
      <c r="E28" s="284" t="s">
        <v>1452</v>
      </c>
      <c r="F28" s="280" t="s">
        <v>593</v>
      </c>
      <c r="G28" s="320">
        <v>2081</v>
      </c>
      <c r="H28" s="282" t="s">
        <v>1453</v>
      </c>
      <c r="I28" s="283" t="s">
        <v>596</v>
      </c>
      <c r="J28" s="283" t="s">
        <v>933</v>
      </c>
      <c r="K28" s="282" t="s">
        <v>1454</v>
      </c>
    </row>
    <row r="29" spans="1:11" ht="27">
      <c r="A29" s="277" t="s">
        <v>875</v>
      </c>
      <c r="B29" s="278">
        <v>1</v>
      </c>
      <c r="C29" s="278">
        <v>5</v>
      </c>
      <c r="D29" s="319">
        <f t="shared" si="0"/>
        <v>26</v>
      </c>
      <c r="E29" s="284" t="s">
        <v>1455</v>
      </c>
      <c r="F29" s="280" t="s">
        <v>649</v>
      </c>
      <c r="G29" s="320" t="s">
        <v>113</v>
      </c>
      <c r="H29" s="282" t="s">
        <v>994</v>
      </c>
      <c r="I29" s="283" t="s">
        <v>10</v>
      </c>
      <c r="J29" s="283" t="s">
        <v>933</v>
      </c>
      <c r="K29" s="282" t="s">
        <v>110</v>
      </c>
    </row>
    <row r="30" spans="1:11" ht="27">
      <c r="A30" s="277" t="s">
        <v>875</v>
      </c>
      <c r="B30" s="278">
        <v>1</v>
      </c>
      <c r="C30" s="278">
        <v>5</v>
      </c>
      <c r="D30" s="319">
        <f t="shared" si="0"/>
        <v>27</v>
      </c>
      <c r="E30" s="279" t="s">
        <v>1456</v>
      </c>
      <c r="F30" s="280" t="s">
        <v>649</v>
      </c>
      <c r="G30" s="320" t="s">
        <v>113</v>
      </c>
      <c r="H30" s="282" t="s">
        <v>994</v>
      </c>
      <c r="I30" s="283" t="s">
        <v>10</v>
      </c>
      <c r="J30" s="283" t="s">
        <v>933</v>
      </c>
      <c r="K30" s="282" t="s">
        <v>110</v>
      </c>
    </row>
    <row r="31" spans="1:11" ht="60">
      <c r="A31" s="277" t="s">
        <v>875</v>
      </c>
      <c r="B31" s="278">
        <v>1</v>
      </c>
      <c r="C31" s="278" t="s">
        <v>1214</v>
      </c>
      <c r="D31" s="319">
        <f t="shared" si="0"/>
        <v>28</v>
      </c>
      <c r="E31" s="284" t="s">
        <v>1457</v>
      </c>
      <c r="F31" s="280" t="s">
        <v>593</v>
      </c>
      <c r="G31" s="320">
        <v>133710</v>
      </c>
      <c r="H31" s="282" t="s">
        <v>1458</v>
      </c>
      <c r="I31" s="283" t="s">
        <v>298</v>
      </c>
      <c r="J31" s="283" t="s">
        <v>933</v>
      </c>
      <c r="K31" s="282" t="s">
        <v>110</v>
      </c>
    </row>
    <row r="32" spans="1:11" ht="27">
      <c r="A32" s="277" t="s">
        <v>875</v>
      </c>
      <c r="B32" s="278">
        <v>1</v>
      </c>
      <c r="C32" s="278" t="s">
        <v>1214</v>
      </c>
      <c r="D32" s="319">
        <f t="shared" si="0"/>
        <v>29</v>
      </c>
      <c r="E32" s="284" t="s">
        <v>1459</v>
      </c>
      <c r="F32" s="280" t="s">
        <v>593</v>
      </c>
      <c r="G32" s="320" t="s">
        <v>680</v>
      </c>
      <c r="H32" s="282" t="s">
        <v>1460</v>
      </c>
      <c r="I32" s="283" t="s">
        <v>298</v>
      </c>
      <c r="J32" s="283" t="s">
        <v>933</v>
      </c>
      <c r="K32" s="282" t="s">
        <v>110</v>
      </c>
    </row>
    <row r="33" spans="1:11" ht="40.5">
      <c r="A33" s="277" t="s">
        <v>875</v>
      </c>
      <c r="B33" s="278">
        <v>1</v>
      </c>
      <c r="C33" s="278" t="s">
        <v>1214</v>
      </c>
      <c r="D33" s="319">
        <f t="shared" si="0"/>
        <v>30</v>
      </c>
      <c r="E33" s="284" t="s">
        <v>1461</v>
      </c>
      <c r="F33" s="280" t="s">
        <v>593</v>
      </c>
      <c r="G33" s="320" t="s">
        <v>680</v>
      </c>
      <c r="H33" s="282" t="s">
        <v>1462</v>
      </c>
      <c r="I33" s="283" t="s">
        <v>298</v>
      </c>
      <c r="J33" s="283" t="s">
        <v>933</v>
      </c>
      <c r="K33" s="282" t="s">
        <v>110</v>
      </c>
    </row>
    <row r="34" spans="1:11" ht="27">
      <c r="A34" s="277" t="s">
        <v>875</v>
      </c>
      <c r="B34" s="278">
        <v>1</v>
      </c>
      <c r="C34" s="278" t="s">
        <v>1214</v>
      </c>
      <c r="D34" s="319">
        <f t="shared" si="0"/>
        <v>31</v>
      </c>
      <c r="E34" s="284" t="s">
        <v>1463</v>
      </c>
      <c r="F34" s="280" t="s">
        <v>593</v>
      </c>
      <c r="G34" s="320">
        <v>9375</v>
      </c>
      <c r="H34" s="282" t="s">
        <v>1464</v>
      </c>
      <c r="I34" s="283" t="s">
        <v>298</v>
      </c>
      <c r="J34" s="283" t="s">
        <v>933</v>
      </c>
      <c r="K34" s="282" t="s">
        <v>151</v>
      </c>
    </row>
    <row r="35" spans="1:11" ht="27">
      <c r="A35" s="270" t="s">
        <v>875</v>
      </c>
      <c r="B35" s="271">
        <v>1</v>
      </c>
      <c r="C35" s="271" t="s">
        <v>1214</v>
      </c>
      <c r="D35" s="321">
        <f t="shared" si="0"/>
        <v>32</v>
      </c>
      <c r="E35" s="272" t="s">
        <v>1465</v>
      </c>
      <c r="F35" s="273" t="s">
        <v>593</v>
      </c>
      <c r="G35" s="322">
        <v>1698</v>
      </c>
      <c r="H35" s="275" t="s">
        <v>1466</v>
      </c>
      <c r="I35" s="323" t="s">
        <v>298</v>
      </c>
      <c r="J35" s="283" t="s">
        <v>933</v>
      </c>
      <c r="K35" s="275" t="s">
        <v>1467</v>
      </c>
    </row>
    <row r="36" spans="1:11" ht="27">
      <c r="A36" s="277" t="s">
        <v>875</v>
      </c>
      <c r="B36" s="278">
        <v>1</v>
      </c>
      <c r="C36" s="278">
        <v>8</v>
      </c>
      <c r="D36" s="319">
        <f t="shared" si="0"/>
        <v>33</v>
      </c>
      <c r="E36" s="284" t="s">
        <v>1468</v>
      </c>
      <c r="F36" s="280" t="s">
        <v>1469</v>
      </c>
      <c r="G36" s="320" t="s">
        <v>661</v>
      </c>
      <c r="H36" s="282" t="s">
        <v>1470</v>
      </c>
      <c r="I36" s="283" t="s">
        <v>596</v>
      </c>
      <c r="J36" s="283" t="s">
        <v>933</v>
      </c>
      <c r="K36" s="282" t="s">
        <v>1471</v>
      </c>
    </row>
    <row r="37" spans="1:11" ht="65.25" customHeight="1">
      <c r="A37" s="277" t="s">
        <v>875</v>
      </c>
      <c r="B37" s="278">
        <v>1</v>
      </c>
      <c r="C37" s="278">
        <v>8</v>
      </c>
      <c r="D37" s="319">
        <f t="shared" si="0"/>
        <v>34</v>
      </c>
      <c r="E37" s="284" t="s">
        <v>1472</v>
      </c>
      <c r="F37" s="280" t="s">
        <v>593</v>
      </c>
      <c r="G37" s="320">
        <f>10000+3350</f>
        <v>13350</v>
      </c>
      <c r="H37" s="282" t="s">
        <v>1473</v>
      </c>
      <c r="I37" s="283" t="s">
        <v>596</v>
      </c>
      <c r="J37" s="283" t="s">
        <v>933</v>
      </c>
      <c r="K37" s="282" t="s">
        <v>151</v>
      </c>
    </row>
    <row r="38" spans="1:11" ht="27">
      <c r="A38" s="277" t="s">
        <v>875</v>
      </c>
      <c r="B38" s="278">
        <v>1</v>
      </c>
      <c r="C38" s="278" t="s">
        <v>1214</v>
      </c>
      <c r="D38" s="319">
        <f t="shared" si="0"/>
        <v>35</v>
      </c>
      <c r="E38" s="284" t="s">
        <v>1474</v>
      </c>
      <c r="F38" s="280" t="s">
        <v>593</v>
      </c>
      <c r="G38" s="320"/>
      <c r="H38" s="282" t="s">
        <v>1475</v>
      </c>
      <c r="I38" s="283" t="s">
        <v>298</v>
      </c>
      <c r="J38" s="283" t="s">
        <v>933</v>
      </c>
      <c r="K38" s="282" t="s">
        <v>110</v>
      </c>
    </row>
    <row r="39" spans="1:11" ht="27">
      <c r="A39" s="277" t="s">
        <v>875</v>
      </c>
      <c r="B39" s="278">
        <v>2</v>
      </c>
      <c r="C39" s="278">
        <v>1</v>
      </c>
      <c r="D39" s="319">
        <f>D38+1</f>
        <v>36</v>
      </c>
      <c r="E39" s="284" t="s">
        <v>1476</v>
      </c>
      <c r="F39" s="280" t="s">
        <v>1477</v>
      </c>
      <c r="G39" s="320" t="s">
        <v>1478</v>
      </c>
      <c r="H39" s="282" t="s">
        <v>1479</v>
      </c>
      <c r="I39" s="283" t="s">
        <v>596</v>
      </c>
      <c r="J39" s="283" t="s">
        <v>933</v>
      </c>
      <c r="K39" s="282"/>
    </row>
    <row r="40" spans="1:11" ht="27">
      <c r="A40" s="278" t="s">
        <v>1246</v>
      </c>
      <c r="B40" s="278">
        <v>2</v>
      </c>
      <c r="C40" s="278">
        <v>1</v>
      </c>
      <c r="D40" s="319">
        <f>D39+1</f>
        <v>37</v>
      </c>
      <c r="E40" s="284" t="s">
        <v>1480</v>
      </c>
      <c r="F40" s="280" t="s">
        <v>593</v>
      </c>
      <c r="G40" s="320" t="s">
        <v>680</v>
      </c>
      <c r="H40" s="282" t="s">
        <v>1481</v>
      </c>
      <c r="I40" s="283" t="s">
        <v>596</v>
      </c>
      <c r="J40" s="283" t="s">
        <v>933</v>
      </c>
      <c r="K40" s="282" t="s">
        <v>110</v>
      </c>
    </row>
    <row r="41" spans="1:11" ht="24">
      <c r="A41" s="278" t="s">
        <v>1246</v>
      </c>
      <c r="B41" s="278">
        <v>2</v>
      </c>
      <c r="C41" s="278">
        <v>1</v>
      </c>
      <c r="D41" s="319">
        <f>D40+1</f>
        <v>38</v>
      </c>
      <c r="E41" s="284" t="s">
        <v>1482</v>
      </c>
      <c r="F41" s="280" t="s">
        <v>684</v>
      </c>
      <c r="G41" s="320">
        <v>32</v>
      </c>
      <c r="H41" s="282" t="s">
        <v>1483</v>
      </c>
      <c r="I41" s="283" t="s">
        <v>596</v>
      </c>
      <c r="J41" s="283" t="s">
        <v>933</v>
      </c>
      <c r="K41" s="282" t="s">
        <v>110</v>
      </c>
    </row>
    <row r="42" spans="1:11" ht="27">
      <c r="A42" s="324" t="s">
        <v>1246</v>
      </c>
      <c r="B42" s="324">
        <v>2</v>
      </c>
      <c r="C42" s="324">
        <v>1</v>
      </c>
      <c r="D42" s="325">
        <f>D41+1</f>
        <v>39</v>
      </c>
      <c r="E42" s="326" t="s">
        <v>1484</v>
      </c>
      <c r="F42" s="327" t="s">
        <v>649</v>
      </c>
      <c r="G42" s="328" t="s">
        <v>113</v>
      </c>
      <c r="H42" s="329" t="s">
        <v>1485</v>
      </c>
      <c r="I42" s="330" t="s">
        <v>10</v>
      </c>
      <c r="J42" s="330" t="s">
        <v>933</v>
      </c>
      <c r="K42" s="329"/>
    </row>
    <row r="43" spans="1:11" ht="27">
      <c r="A43" s="292" t="s">
        <v>1246</v>
      </c>
      <c r="B43" s="292">
        <v>2</v>
      </c>
      <c r="C43" s="292">
        <v>1</v>
      </c>
      <c r="D43" s="331">
        <f>D42+1</f>
        <v>40</v>
      </c>
      <c r="E43" s="294" t="s">
        <v>1486</v>
      </c>
      <c r="F43" s="293" t="s">
        <v>593</v>
      </c>
      <c r="G43" s="332">
        <v>900</v>
      </c>
      <c r="H43" s="296" t="s">
        <v>1487</v>
      </c>
      <c r="I43" s="333" t="s">
        <v>933</v>
      </c>
      <c r="J43" s="333" t="s">
        <v>933</v>
      </c>
      <c r="K43" s="296" t="s">
        <v>110</v>
      </c>
    </row>
    <row r="44" spans="1:11" ht="117" customHeight="1">
      <c r="A44" s="312" t="s">
        <v>956</v>
      </c>
      <c r="B44" s="312">
        <v>1</v>
      </c>
      <c r="C44" s="312">
        <v>9</v>
      </c>
      <c r="D44" s="313">
        <f aca="true" t="shared" si="1" ref="D44:D107">D43+1</f>
        <v>41</v>
      </c>
      <c r="E44" s="314" t="s">
        <v>1488</v>
      </c>
      <c r="F44" s="315" t="s">
        <v>1489</v>
      </c>
      <c r="G44" s="316">
        <v>6017</v>
      </c>
      <c r="H44" s="317" t="s">
        <v>1490</v>
      </c>
      <c r="I44" s="318" t="s">
        <v>10</v>
      </c>
      <c r="J44" s="318" t="s">
        <v>933</v>
      </c>
      <c r="K44" s="317" t="s">
        <v>1491</v>
      </c>
    </row>
    <row r="45" spans="1:11" ht="40.5">
      <c r="A45" s="278" t="s">
        <v>956</v>
      </c>
      <c r="B45" s="278">
        <v>1</v>
      </c>
      <c r="C45" s="278">
        <v>8</v>
      </c>
      <c r="D45" s="319">
        <f t="shared" si="1"/>
        <v>42</v>
      </c>
      <c r="E45" s="284" t="s">
        <v>1492</v>
      </c>
      <c r="F45" s="280" t="s">
        <v>755</v>
      </c>
      <c r="G45" s="320">
        <v>55652</v>
      </c>
      <c r="H45" s="282" t="s">
        <v>1493</v>
      </c>
      <c r="I45" s="283" t="s">
        <v>10</v>
      </c>
      <c r="J45" s="283" t="s">
        <v>933</v>
      </c>
      <c r="K45" s="282" t="s">
        <v>1494</v>
      </c>
    </row>
    <row r="46" spans="1:11" ht="27">
      <c r="A46" s="278" t="s">
        <v>956</v>
      </c>
      <c r="B46" s="278">
        <v>1</v>
      </c>
      <c r="C46" s="278">
        <v>1</v>
      </c>
      <c r="D46" s="319">
        <f t="shared" si="1"/>
        <v>43</v>
      </c>
      <c r="E46" s="284" t="s">
        <v>1495</v>
      </c>
      <c r="F46" s="280" t="s">
        <v>755</v>
      </c>
      <c r="G46" s="320">
        <v>22917</v>
      </c>
      <c r="H46" s="282" t="s">
        <v>1496</v>
      </c>
      <c r="I46" s="283" t="s">
        <v>10</v>
      </c>
      <c r="J46" s="283" t="s">
        <v>933</v>
      </c>
      <c r="K46" s="282" t="s">
        <v>1497</v>
      </c>
    </row>
    <row r="47" spans="1:11" ht="54">
      <c r="A47" s="278" t="s">
        <v>956</v>
      </c>
      <c r="B47" s="278">
        <v>1</v>
      </c>
      <c r="C47" s="278">
        <v>2</v>
      </c>
      <c r="D47" s="319">
        <f t="shared" si="1"/>
        <v>44</v>
      </c>
      <c r="E47" s="284" t="s">
        <v>1498</v>
      </c>
      <c r="F47" s="280" t="s">
        <v>755</v>
      </c>
      <c r="G47" s="320">
        <v>67221</v>
      </c>
      <c r="H47" s="282" t="s">
        <v>1499</v>
      </c>
      <c r="I47" s="283" t="s">
        <v>933</v>
      </c>
      <c r="J47" s="283" t="s">
        <v>933</v>
      </c>
      <c r="K47" s="282" t="s">
        <v>1500</v>
      </c>
    </row>
    <row r="48" spans="1:11" ht="40.5">
      <c r="A48" s="278" t="s">
        <v>956</v>
      </c>
      <c r="B48" s="278">
        <v>1</v>
      </c>
      <c r="C48" s="278">
        <v>3</v>
      </c>
      <c r="D48" s="319">
        <f t="shared" si="1"/>
        <v>45</v>
      </c>
      <c r="E48" s="284" t="s">
        <v>1501</v>
      </c>
      <c r="F48" s="280" t="s">
        <v>755</v>
      </c>
      <c r="G48" s="320">
        <v>55996</v>
      </c>
      <c r="H48" s="282" t="s">
        <v>1502</v>
      </c>
      <c r="I48" s="283" t="s">
        <v>933</v>
      </c>
      <c r="J48" s="283" t="s">
        <v>933</v>
      </c>
      <c r="K48" s="282" t="s">
        <v>1503</v>
      </c>
    </row>
    <row r="49" spans="1:11" ht="54">
      <c r="A49" s="278" t="s">
        <v>956</v>
      </c>
      <c r="B49" s="278">
        <v>1</v>
      </c>
      <c r="C49" s="278">
        <v>6</v>
      </c>
      <c r="D49" s="319">
        <f t="shared" si="1"/>
        <v>46</v>
      </c>
      <c r="E49" s="284" t="s">
        <v>1504</v>
      </c>
      <c r="F49" s="280" t="s">
        <v>649</v>
      </c>
      <c r="G49" s="320">
        <v>6318</v>
      </c>
      <c r="H49" s="286" t="s">
        <v>1505</v>
      </c>
      <c r="I49" s="283" t="s">
        <v>933</v>
      </c>
      <c r="J49" s="283" t="s">
        <v>933</v>
      </c>
      <c r="K49" s="282" t="s">
        <v>1506</v>
      </c>
    </row>
    <row r="50" spans="1:11" ht="27">
      <c r="A50" s="278" t="s">
        <v>956</v>
      </c>
      <c r="B50" s="278">
        <v>1</v>
      </c>
      <c r="C50" s="278">
        <v>8</v>
      </c>
      <c r="D50" s="319">
        <f t="shared" si="1"/>
        <v>47</v>
      </c>
      <c r="E50" s="284" t="s">
        <v>1507</v>
      </c>
      <c r="F50" s="280" t="s">
        <v>649</v>
      </c>
      <c r="G50" s="320" t="s">
        <v>113</v>
      </c>
      <c r="H50" s="282" t="s">
        <v>1239</v>
      </c>
      <c r="I50" s="283" t="s">
        <v>933</v>
      </c>
      <c r="J50" s="283" t="s">
        <v>933</v>
      </c>
      <c r="K50" s="282" t="s">
        <v>110</v>
      </c>
    </row>
    <row r="51" spans="1:11" ht="40.5">
      <c r="A51" s="278" t="s">
        <v>956</v>
      </c>
      <c r="B51" s="278">
        <v>1</v>
      </c>
      <c r="C51" s="278">
        <v>8</v>
      </c>
      <c r="D51" s="319">
        <f t="shared" si="1"/>
        <v>48</v>
      </c>
      <c r="E51" s="284" t="s">
        <v>1508</v>
      </c>
      <c r="F51" s="280" t="s">
        <v>649</v>
      </c>
      <c r="G51" s="320" t="s">
        <v>113</v>
      </c>
      <c r="H51" s="282" t="s">
        <v>1509</v>
      </c>
      <c r="I51" s="283" t="s">
        <v>596</v>
      </c>
      <c r="J51" s="283" t="s">
        <v>933</v>
      </c>
      <c r="K51" s="282" t="s">
        <v>110</v>
      </c>
    </row>
    <row r="52" spans="1:11" ht="27">
      <c r="A52" s="278" t="s">
        <v>956</v>
      </c>
      <c r="B52" s="278">
        <v>2</v>
      </c>
      <c r="C52" s="278">
        <v>2</v>
      </c>
      <c r="D52" s="319">
        <f t="shared" si="1"/>
        <v>49</v>
      </c>
      <c r="E52" s="284" t="s">
        <v>1510</v>
      </c>
      <c r="F52" s="280" t="s">
        <v>649</v>
      </c>
      <c r="G52" s="320" t="s">
        <v>113</v>
      </c>
      <c r="H52" s="282" t="s">
        <v>994</v>
      </c>
      <c r="I52" s="283" t="s">
        <v>596</v>
      </c>
      <c r="J52" s="283" t="s">
        <v>933</v>
      </c>
      <c r="K52" s="282" t="s">
        <v>110</v>
      </c>
    </row>
    <row r="53" spans="1:11" ht="54">
      <c r="A53" s="278" t="s">
        <v>956</v>
      </c>
      <c r="B53" s="278">
        <v>1</v>
      </c>
      <c r="C53" s="278">
        <v>10</v>
      </c>
      <c r="D53" s="319">
        <f t="shared" si="1"/>
        <v>50</v>
      </c>
      <c r="E53" s="284" t="s">
        <v>1511</v>
      </c>
      <c r="F53" s="280" t="s">
        <v>1489</v>
      </c>
      <c r="G53" s="334">
        <v>7560</v>
      </c>
      <c r="H53" s="282" t="s">
        <v>1512</v>
      </c>
      <c r="I53" s="283" t="s">
        <v>596</v>
      </c>
      <c r="J53" s="283" t="s">
        <v>933</v>
      </c>
      <c r="K53" s="282" t="s">
        <v>1513</v>
      </c>
    </row>
    <row r="54" spans="1:11" ht="27">
      <c r="A54" s="278" t="s">
        <v>980</v>
      </c>
      <c r="B54" s="278">
        <v>1</v>
      </c>
      <c r="C54" s="278">
        <v>1</v>
      </c>
      <c r="D54" s="319">
        <f t="shared" si="1"/>
        <v>51</v>
      </c>
      <c r="E54" s="284" t="s">
        <v>1514</v>
      </c>
      <c r="F54" s="280" t="s">
        <v>693</v>
      </c>
      <c r="G54" s="320">
        <v>850</v>
      </c>
      <c r="H54" s="335" t="s">
        <v>1515</v>
      </c>
      <c r="I54" s="283" t="s">
        <v>596</v>
      </c>
      <c r="J54" s="283" t="s">
        <v>933</v>
      </c>
      <c r="K54" s="282" t="s">
        <v>157</v>
      </c>
    </row>
    <row r="55" spans="1:11" ht="24">
      <c r="A55" s="278" t="s">
        <v>980</v>
      </c>
      <c r="B55" s="278">
        <v>1</v>
      </c>
      <c r="C55" s="278">
        <v>1</v>
      </c>
      <c r="D55" s="319">
        <f t="shared" si="1"/>
        <v>52</v>
      </c>
      <c r="E55" s="284" t="s">
        <v>1516</v>
      </c>
      <c r="F55" s="280" t="s">
        <v>693</v>
      </c>
      <c r="G55" s="334">
        <v>1275</v>
      </c>
      <c r="H55" s="282" t="s">
        <v>1517</v>
      </c>
      <c r="I55" s="283" t="s">
        <v>596</v>
      </c>
      <c r="J55" s="283" t="s">
        <v>933</v>
      </c>
      <c r="K55" s="282" t="s">
        <v>1518</v>
      </c>
    </row>
    <row r="56" spans="1:11" ht="13.5">
      <c r="A56" s="278" t="s">
        <v>980</v>
      </c>
      <c r="B56" s="278">
        <v>1</v>
      </c>
      <c r="C56" s="278">
        <v>1</v>
      </c>
      <c r="D56" s="319">
        <f t="shared" si="1"/>
        <v>53</v>
      </c>
      <c r="E56" s="284" t="s">
        <v>1519</v>
      </c>
      <c r="F56" s="280" t="s">
        <v>693</v>
      </c>
      <c r="G56" s="320" t="s">
        <v>113</v>
      </c>
      <c r="H56" s="282" t="s">
        <v>1520</v>
      </c>
      <c r="I56" s="283" t="s">
        <v>596</v>
      </c>
      <c r="J56" s="283" t="s">
        <v>933</v>
      </c>
      <c r="K56" s="282" t="s">
        <v>157</v>
      </c>
    </row>
    <row r="57" spans="1:11" ht="40.5">
      <c r="A57" s="278" t="s">
        <v>956</v>
      </c>
      <c r="B57" s="278">
        <v>2</v>
      </c>
      <c r="C57" s="278">
        <v>1</v>
      </c>
      <c r="D57" s="319">
        <f t="shared" si="1"/>
        <v>54</v>
      </c>
      <c r="E57" s="284" t="s">
        <v>1521</v>
      </c>
      <c r="F57" s="280" t="s">
        <v>649</v>
      </c>
      <c r="G57" s="320" t="s">
        <v>113</v>
      </c>
      <c r="H57" s="282" t="s">
        <v>1522</v>
      </c>
      <c r="I57" s="283" t="s">
        <v>10</v>
      </c>
      <c r="J57" s="283" t="s">
        <v>933</v>
      </c>
      <c r="K57" s="282" t="s">
        <v>110</v>
      </c>
    </row>
    <row r="58" spans="1:11" ht="27">
      <c r="A58" s="278" t="s">
        <v>956</v>
      </c>
      <c r="B58" s="278">
        <v>2</v>
      </c>
      <c r="C58" s="278">
        <v>1</v>
      </c>
      <c r="D58" s="319">
        <f t="shared" si="1"/>
        <v>55</v>
      </c>
      <c r="E58" s="284" t="s">
        <v>1523</v>
      </c>
      <c r="F58" s="280" t="s">
        <v>755</v>
      </c>
      <c r="G58" s="334">
        <v>987</v>
      </c>
      <c r="H58" s="282" t="s">
        <v>1524</v>
      </c>
      <c r="I58" s="283" t="s">
        <v>596</v>
      </c>
      <c r="J58" s="283" t="s">
        <v>933</v>
      </c>
      <c r="K58" s="282"/>
    </row>
    <row r="59" spans="1:11" ht="27">
      <c r="A59" s="278" t="s">
        <v>956</v>
      </c>
      <c r="B59" s="278">
        <v>2</v>
      </c>
      <c r="C59" s="278">
        <v>2</v>
      </c>
      <c r="D59" s="319">
        <f t="shared" si="1"/>
        <v>56</v>
      </c>
      <c r="E59" s="284" t="s">
        <v>1525</v>
      </c>
      <c r="F59" s="280" t="s">
        <v>649</v>
      </c>
      <c r="G59" s="334">
        <f>7604+4088</f>
        <v>11692</v>
      </c>
      <c r="H59" s="282" t="s">
        <v>1526</v>
      </c>
      <c r="I59" s="283" t="s">
        <v>596</v>
      </c>
      <c r="J59" s="283" t="s">
        <v>933</v>
      </c>
      <c r="K59" s="282" t="s">
        <v>1253</v>
      </c>
    </row>
    <row r="60" spans="1:11" ht="24">
      <c r="A60" s="278" t="s">
        <v>956</v>
      </c>
      <c r="B60" s="278">
        <v>2</v>
      </c>
      <c r="C60" s="278">
        <v>2</v>
      </c>
      <c r="D60" s="319">
        <f t="shared" si="1"/>
        <v>57</v>
      </c>
      <c r="E60" s="284" t="s">
        <v>1527</v>
      </c>
      <c r="F60" s="280" t="s">
        <v>649</v>
      </c>
      <c r="G60" s="320" t="s">
        <v>113</v>
      </c>
      <c r="H60" s="282" t="s">
        <v>1528</v>
      </c>
      <c r="I60" s="283" t="s">
        <v>596</v>
      </c>
      <c r="J60" s="283" t="s">
        <v>933</v>
      </c>
      <c r="K60" s="282" t="s">
        <v>1529</v>
      </c>
    </row>
    <row r="61" spans="1:11" ht="27">
      <c r="A61" s="292" t="s">
        <v>956</v>
      </c>
      <c r="B61" s="292">
        <v>2</v>
      </c>
      <c r="C61" s="292">
        <v>3</v>
      </c>
      <c r="D61" s="331">
        <f t="shared" si="1"/>
        <v>58</v>
      </c>
      <c r="E61" s="336" t="s">
        <v>1530</v>
      </c>
      <c r="F61" s="293" t="s">
        <v>693</v>
      </c>
      <c r="G61" s="337">
        <v>4505</v>
      </c>
      <c r="H61" s="296" t="s">
        <v>1531</v>
      </c>
      <c r="I61" s="333" t="s">
        <v>596</v>
      </c>
      <c r="J61" s="333" t="s">
        <v>933</v>
      </c>
      <c r="K61" s="296" t="s">
        <v>110</v>
      </c>
    </row>
    <row r="62" spans="1:11" ht="117.75" customHeight="1">
      <c r="A62" s="312" t="s">
        <v>980</v>
      </c>
      <c r="B62" s="312">
        <v>1</v>
      </c>
      <c r="C62" s="312">
        <v>3</v>
      </c>
      <c r="D62" s="313">
        <f t="shared" si="1"/>
        <v>59</v>
      </c>
      <c r="E62" s="314" t="s">
        <v>1532</v>
      </c>
      <c r="F62" s="315" t="s">
        <v>693</v>
      </c>
      <c r="G62" s="316">
        <v>129</v>
      </c>
      <c r="H62" s="317" t="s">
        <v>1533</v>
      </c>
      <c r="I62" s="318" t="s">
        <v>596</v>
      </c>
      <c r="J62" s="318" t="s">
        <v>933</v>
      </c>
      <c r="K62" s="317" t="s">
        <v>1534</v>
      </c>
    </row>
    <row r="63" spans="1:11" ht="117.75" customHeight="1">
      <c r="A63" s="278" t="s">
        <v>980</v>
      </c>
      <c r="B63" s="278">
        <v>1</v>
      </c>
      <c r="C63" s="278">
        <v>1</v>
      </c>
      <c r="D63" s="319">
        <f t="shared" si="1"/>
        <v>60</v>
      </c>
      <c r="E63" s="284" t="s">
        <v>1535</v>
      </c>
      <c r="F63" s="280" t="s">
        <v>693</v>
      </c>
      <c r="G63" s="320">
        <v>1255</v>
      </c>
      <c r="H63" s="282" t="s">
        <v>1536</v>
      </c>
      <c r="I63" s="283" t="s">
        <v>596</v>
      </c>
      <c r="J63" s="283" t="s">
        <v>933</v>
      </c>
      <c r="K63" s="282" t="s">
        <v>1537</v>
      </c>
    </row>
    <row r="64" spans="1:11" ht="40.5">
      <c r="A64" s="278" t="s">
        <v>980</v>
      </c>
      <c r="B64" s="278">
        <v>1</v>
      </c>
      <c r="C64" s="278">
        <v>1</v>
      </c>
      <c r="D64" s="319">
        <f t="shared" si="1"/>
        <v>61</v>
      </c>
      <c r="E64" s="32" t="s">
        <v>1538</v>
      </c>
      <c r="F64" s="287" t="s">
        <v>693</v>
      </c>
      <c r="G64" s="320">
        <v>571812</v>
      </c>
      <c r="H64" s="282" t="s">
        <v>789</v>
      </c>
      <c r="I64" s="283" t="s">
        <v>596</v>
      </c>
      <c r="J64" s="283" t="s">
        <v>933</v>
      </c>
      <c r="K64" s="282" t="s">
        <v>110</v>
      </c>
    </row>
    <row r="65" spans="1:11" ht="27">
      <c r="A65" s="278" t="s">
        <v>980</v>
      </c>
      <c r="B65" s="278">
        <v>1</v>
      </c>
      <c r="C65" s="278">
        <v>1</v>
      </c>
      <c r="D65" s="319">
        <f t="shared" si="1"/>
        <v>62</v>
      </c>
      <c r="E65" s="36" t="s">
        <v>1539</v>
      </c>
      <c r="F65" s="287" t="s">
        <v>693</v>
      </c>
      <c r="G65" s="320" t="s">
        <v>661</v>
      </c>
      <c r="H65" s="282" t="s">
        <v>796</v>
      </c>
      <c r="I65" s="283" t="s">
        <v>769</v>
      </c>
      <c r="J65" s="283" t="s">
        <v>769</v>
      </c>
      <c r="K65" s="282" t="s">
        <v>1540</v>
      </c>
    </row>
    <row r="66" spans="1:11" ht="36.75" customHeight="1">
      <c r="A66" s="278" t="s">
        <v>980</v>
      </c>
      <c r="B66" s="278">
        <v>1</v>
      </c>
      <c r="C66" s="278">
        <v>2</v>
      </c>
      <c r="D66" s="319">
        <f t="shared" si="1"/>
        <v>63</v>
      </c>
      <c r="E66" s="32" t="s">
        <v>1541</v>
      </c>
      <c r="F66" s="288" t="s">
        <v>693</v>
      </c>
      <c r="G66" s="320">
        <v>200</v>
      </c>
      <c r="H66" s="282" t="s">
        <v>1542</v>
      </c>
      <c r="I66" s="283" t="s">
        <v>596</v>
      </c>
      <c r="J66" s="283" t="s">
        <v>933</v>
      </c>
      <c r="K66" s="282" t="s">
        <v>157</v>
      </c>
    </row>
    <row r="67" spans="1:11" ht="36">
      <c r="A67" s="278" t="s">
        <v>980</v>
      </c>
      <c r="B67" s="278">
        <v>1</v>
      </c>
      <c r="C67" s="278">
        <v>2</v>
      </c>
      <c r="D67" s="319">
        <f t="shared" si="1"/>
        <v>64</v>
      </c>
      <c r="E67" s="36" t="s">
        <v>1543</v>
      </c>
      <c r="F67" s="287" t="s">
        <v>693</v>
      </c>
      <c r="G67" s="320">
        <v>1992</v>
      </c>
      <c r="H67" s="282" t="s">
        <v>1544</v>
      </c>
      <c r="I67" s="283" t="s">
        <v>10</v>
      </c>
      <c r="J67" s="283" t="s">
        <v>933</v>
      </c>
      <c r="K67" s="282" t="s">
        <v>157</v>
      </c>
    </row>
    <row r="68" spans="1:11" ht="40.5">
      <c r="A68" s="278" t="s">
        <v>980</v>
      </c>
      <c r="B68" s="278">
        <v>1</v>
      </c>
      <c r="C68" s="278">
        <v>4</v>
      </c>
      <c r="D68" s="319">
        <f t="shared" si="1"/>
        <v>65</v>
      </c>
      <c r="E68" s="243" t="s">
        <v>1545</v>
      </c>
      <c r="F68" s="241" t="s">
        <v>693</v>
      </c>
      <c r="G68" s="234">
        <v>84591</v>
      </c>
      <c r="H68" s="335" t="s">
        <v>1546</v>
      </c>
      <c r="I68" s="338" t="s">
        <v>10</v>
      </c>
      <c r="J68" s="338" t="s">
        <v>933</v>
      </c>
      <c r="K68" s="335" t="s">
        <v>157</v>
      </c>
    </row>
    <row r="69" spans="1:11" ht="40.5">
      <c r="A69" s="278" t="s">
        <v>980</v>
      </c>
      <c r="B69" s="278">
        <v>1</v>
      </c>
      <c r="C69" s="278">
        <v>8</v>
      </c>
      <c r="D69" s="319">
        <f t="shared" si="1"/>
        <v>66</v>
      </c>
      <c r="E69" s="32" t="s">
        <v>1547</v>
      </c>
      <c r="F69" s="288" t="s">
        <v>693</v>
      </c>
      <c r="G69" s="320">
        <v>22016</v>
      </c>
      <c r="H69" s="282" t="s">
        <v>1548</v>
      </c>
      <c r="I69" s="283" t="s">
        <v>298</v>
      </c>
      <c r="J69" s="283" t="s">
        <v>933</v>
      </c>
      <c r="K69" s="282" t="s">
        <v>504</v>
      </c>
    </row>
    <row r="70" spans="1:11" ht="40.5">
      <c r="A70" s="278" t="s">
        <v>980</v>
      </c>
      <c r="B70" s="278">
        <v>1</v>
      </c>
      <c r="C70" s="278">
        <v>8</v>
      </c>
      <c r="D70" s="319">
        <f t="shared" si="1"/>
        <v>67</v>
      </c>
      <c r="E70" s="36" t="s">
        <v>1549</v>
      </c>
      <c r="F70" s="287" t="s">
        <v>693</v>
      </c>
      <c r="G70" s="320">
        <v>4637</v>
      </c>
      <c r="H70" s="282" t="s">
        <v>1550</v>
      </c>
      <c r="I70" s="338" t="s">
        <v>297</v>
      </c>
      <c r="J70" s="338" t="s">
        <v>769</v>
      </c>
      <c r="K70" s="335" t="s">
        <v>1551</v>
      </c>
    </row>
    <row r="71" spans="1:11" ht="27">
      <c r="A71" s="278" t="s">
        <v>980</v>
      </c>
      <c r="B71" s="278">
        <v>1</v>
      </c>
      <c r="C71" s="278">
        <v>7</v>
      </c>
      <c r="D71" s="319">
        <f t="shared" si="1"/>
        <v>68</v>
      </c>
      <c r="E71" s="32" t="s">
        <v>1552</v>
      </c>
      <c r="F71" s="288" t="s">
        <v>693</v>
      </c>
      <c r="G71" s="320">
        <v>1460</v>
      </c>
      <c r="H71" s="282" t="s">
        <v>1553</v>
      </c>
      <c r="I71" s="283" t="s">
        <v>596</v>
      </c>
      <c r="J71" s="283" t="s">
        <v>933</v>
      </c>
      <c r="K71" s="282" t="s">
        <v>110</v>
      </c>
    </row>
    <row r="72" spans="1:11" ht="40.5">
      <c r="A72" s="278" t="s">
        <v>980</v>
      </c>
      <c r="B72" s="278">
        <v>2</v>
      </c>
      <c r="C72" s="278">
        <v>3</v>
      </c>
      <c r="D72" s="319">
        <f t="shared" si="1"/>
        <v>69</v>
      </c>
      <c r="E72" s="32" t="s">
        <v>1554</v>
      </c>
      <c r="F72" s="287" t="s">
        <v>1018</v>
      </c>
      <c r="G72" s="320">
        <v>1030</v>
      </c>
      <c r="H72" s="282" t="s">
        <v>1555</v>
      </c>
      <c r="I72" s="283" t="s">
        <v>10</v>
      </c>
      <c r="J72" s="283" t="s">
        <v>933</v>
      </c>
      <c r="K72" s="282" t="s">
        <v>1556</v>
      </c>
    </row>
    <row r="73" spans="1:11" ht="40.5">
      <c r="A73" s="278" t="s">
        <v>980</v>
      </c>
      <c r="B73" s="278">
        <v>2</v>
      </c>
      <c r="C73" s="278">
        <v>3</v>
      </c>
      <c r="D73" s="319">
        <f t="shared" si="1"/>
        <v>70</v>
      </c>
      <c r="E73" s="32" t="s">
        <v>1557</v>
      </c>
      <c r="F73" s="288" t="s">
        <v>1018</v>
      </c>
      <c r="G73" s="320">
        <v>120</v>
      </c>
      <c r="H73" s="282" t="s">
        <v>1558</v>
      </c>
      <c r="I73" s="283" t="s">
        <v>10</v>
      </c>
      <c r="J73" s="283" t="s">
        <v>933</v>
      </c>
      <c r="K73" s="282" t="s">
        <v>1559</v>
      </c>
    </row>
    <row r="74" spans="1:11" ht="40.5">
      <c r="A74" s="278" t="s">
        <v>980</v>
      </c>
      <c r="B74" s="278">
        <v>2</v>
      </c>
      <c r="C74" s="278">
        <v>2</v>
      </c>
      <c r="D74" s="319">
        <f t="shared" si="1"/>
        <v>71</v>
      </c>
      <c r="E74" s="32" t="s">
        <v>1560</v>
      </c>
      <c r="F74" s="288" t="s">
        <v>1018</v>
      </c>
      <c r="G74" s="320">
        <v>877</v>
      </c>
      <c r="H74" s="282" t="s">
        <v>1561</v>
      </c>
      <c r="I74" s="283" t="s">
        <v>596</v>
      </c>
      <c r="J74" s="283" t="s">
        <v>933</v>
      </c>
      <c r="K74" s="282" t="s">
        <v>110</v>
      </c>
    </row>
    <row r="75" spans="1:11" ht="54">
      <c r="A75" s="278" t="s">
        <v>980</v>
      </c>
      <c r="B75" s="278">
        <v>2</v>
      </c>
      <c r="C75" s="278">
        <v>2</v>
      </c>
      <c r="D75" s="319">
        <f t="shared" si="1"/>
        <v>72</v>
      </c>
      <c r="E75" s="32" t="s">
        <v>1562</v>
      </c>
      <c r="F75" s="288" t="s">
        <v>1018</v>
      </c>
      <c r="G75" s="281" t="s">
        <v>1478</v>
      </c>
      <c r="H75" s="282" t="s">
        <v>1563</v>
      </c>
      <c r="I75" s="283" t="s">
        <v>769</v>
      </c>
      <c r="J75" s="283" t="s">
        <v>769</v>
      </c>
      <c r="K75" s="282" t="s">
        <v>1564</v>
      </c>
    </row>
    <row r="76" spans="1:11" ht="42" customHeight="1">
      <c r="A76" s="278" t="s">
        <v>980</v>
      </c>
      <c r="B76" s="278">
        <v>2</v>
      </c>
      <c r="C76" s="278">
        <v>2</v>
      </c>
      <c r="D76" s="319">
        <f t="shared" si="1"/>
        <v>73</v>
      </c>
      <c r="E76" s="32" t="s">
        <v>1565</v>
      </c>
      <c r="F76" s="288" t="s">
        <v>1018</v>
      </c>
      <c r="G76" s="320">
        <v>589</v>
      </c>
      <c r="H76" s="282" t="s">
        <v>1566</v>
      </c>
      <c r="I76" s="283" t="s">
        <v>596</v>
      </c>
      <c r="J76" s="283" t="s">
        <v>933</v>
      </c>
      <c r="K76" s="282" t="s">
        <v>1567</v>
      </c>
    </row>
    <row r="77" spans="1:11" ht="42" customHeight="1">
      <c r="A77" s="278" t="s">
        <v>980</v>
      </c>
      <c r="B77" s="278">
        <v>2</v>
      </c>
      <c r="C77" s="278">
        <v>1</v>
      </c>
      <c r="D77" s="319">
        <f t="shared" si="1"/>
        <v>74</v>
      </c>
      <c r="E77" s="32" t="s">
        <v>1568</v>
      </c>
      <c r="F77" s="288" t="s">
        <v>1018</v>
      </c>
      <c r="G77" s="320">
        <v>488</v>
      </c>
      <c r="H77" s="282" t="s">
        <v>1569</v>
      </c>
      <c r="I77" s="283" t="s">
        <v>596</v>
      </c>
      <c r="J77" s="283" t="s">
        <v>933</v>
      </c>
      <c r="K77" s="282" t="s">
        <v>1570</v>
      </c>
    </row>
    <row r="78" spans="1:11" ht="42" customHeight="1">
      <c r="A78" s="292" t="s">
        <v>980</v>
      </c>
      <c r="B78" s="292">
        <v>3</v>
      </c>
      <c r="C78" s="292">
        <v>2</v>
      </c>
      <c r="D78" s="331">
        <f t="shared" si="1"/>
        <v>75</v>
      </c>
      <c r="E78" s="47" t="s">
        <v>1571</v>
      </c>
      <c r="F78" s="339" t="s">
        <v>1018</v>
      </c>
      <c r="G78" s="332">
        <v>62</v>
      </c>
      <c r="H78" s="296" t="s">
        <v>1572</v>
      </c>
      <c r="I78" s="333" t="s">
        <v>596</v>
      </c>
      <c r="J78" s="333" t="s">
        <v>933</v>
      </c>
      <c r="K78" s="340" t="s">
        <v>1573</v>
      </c>
    </row>
    <row r="79" spans="1:11" ht="45" customHeight="1">
      <c r="A79" s="271" t="s">
        <v>1039</v>
      </c>
      <c r="B79" s="271">
        <v>1</v>
      </c>
      <c r="C79" s="271">
        <v>1</v>
      </c>
      <c r="D79" s="321">
        <f t="shared" si="1"/>
        <v>76</v>
      </c>
      <c r="E79" s="341" t="s">
        <v>1574</v>
      </c>
      <c r="F79" s="342" t="s">
        <v>1575</v>
      </c>
      <c r="G79" s="322">
        <v>9</v>
      </c>
      <c r="H79" s="275" t="s">
        <v>1576</v>
      </c>
      <c r="I79" s="318" t="s">
        <v>596</v>
      </c>
      <c r="J79" s="318" t="s">
        <v>933</v>
      </c>
      <c r="K79" s="343" t="s">
        <v>1577</v>
      </c>
    </row>
    <row r="80" spans="1:11" ht="45" customHeight="1">
      <c r="A80" s="324" t="s">
        <v>1039</v>
      </c>
      <c r="B80" s="324">
        <v>1</v>
      </c>
      <c r="C80" s="324">
        <v>1</v>
      </c>
      <c r="D80" s="325">
        <f t="shared" si="1"/>
        <v>77</v>
      </c>
      <c r="E80" s="344" t="s">
        <v>1578</v>
      </c>
      <c r="F80" s="345" t="s">
        <v>649</v>
      </c>
      <c r="G80" s="328">
        <v>1829</v>
      </c>
      <c r="H80" s="329" t="s">
        <v>1579</v>
      </c>
      <c r="I80" s="333" t="s">
        <v>297</v>
      </c>
      <c r="J80" s="333" t="s">
        <v>769</v>
      </c>
      <c r="K80" s="329" t="s">
        <v>1580</v>
      </c>
    </row>
    <row r="81" spans="1:11" ht="36">
      <c r="A81" s="312" t="s">
        <v>1039</v>
      </c>
      <c r="B81" s="312">
        <v>1</v>
      </c>
      <c r="C81" s="312">
        <v>2</v>
      </c>
      <c r="D81" s="313">
        <f t="shared" si="1"/>
        <v>78</v>
      </c>
      <c r="E81" s="46" t="s">
        <v>1581</v>
      </c>
      <c r="F81" s="346" t="s">
        <v>1575</v>
      </c>
      <c r="G81" s="316">
        <v>400</v>
      </c>
      <c r="H81" s="317" t="s">
        <v>1582</v>
      </c>
      <c r="I81" s="318" t="s">
        <v>933</v>
      </c>
      <c r="J81" s="318" t="s">
        <v>933</v>
      </c>
      <c r="K81" s="317" t="s">
        <v>110</v>
      </c>
    </row>
    <row r="82" spans="1:11" ht="27">
      <c r="A82" s="278" t="s">
        <v>1039</v>
      </c>
      <c r="B82" s="278">
        <v>1</v>
      </c>
      <c r="C82" s="278">
        <v>1</v>
      </c>
      <c r="D82" s="319">
        <f t="shared" si="1"/>
        <v>79</v>
      </c>
      <c r="E82" s="32" t="s">
        <v>1583</v>
      </c>
      <c r="F82" s="288" t="s">
        <v>649</v>
      </c>
      <c r="G82" s="320" t="s">
        <v>661</v>
      </c>
      <c r="H82" s="282" t="s">
        <v>1584</v>
      </c>
      <c r="I82" s="283" t="s">
        <v>933</v>
      </c>
      <c r="J82" s="283" t="s">
        <v>933</v>
      </c>
      <c r="K82" s="282" t="s">
        <v>802</v>
      </c>
    </row>
    <row r="83" spans="1:11" ht="13.5">
      <c r="A83" s="278" t="s">
        <v>1039</v>
      </c>
      <c r="B83" s="278">
        <v>2</v>
      </c>
      <c r="C83" s="278">
        <v>2</v>
      </c>
      <c r="D83" s="319">
        <f t="shared" si="1"/>
        <v>80</v>
      </c>
      <c r="E83" s="32" t="s">
        <v>1585</v>
      </c>
      <c r="F83" s="288" t="s">
        <v>649</v>
      </c>
      <c r="G83" s="320" t="s">
        <v>113</v>
      </c>
      <c r="H83" s="282" t="s">
        <v>1586</v>
      </c>
      <c r="I83" s="283" t="s">
        <v>933</v>
      </c>
      <c r="J83" s="283" t="s">
        <v>933</v>
      </c>
      <c r="K83" s="282" t="s">
        <v>802</v>
      </c>
    </row>
    <row r="84" spans="1:11" ht="27">
      <c r="A84" s="278" t="s">
        <v>1039</v>
      </c>
      <c r="B84" s="278">
        <v>2</v>
      </c>
      <c r="C84" s="278">
        <v>2</v>
      </c>
      <c r="D84" s="319">
        <f t="shared" si="1"/>
        <v>81</v>
      </c>
      <c r="E84" s="32" t="s">
        <v>1587</v>
      </c>
      <c r="F84" s="288" t="s">
        <v>649</v>
      </c>
      <c r="G84" s="320" t="s">
        <v>661</v>
      </c>
      <c r="H84" s="282" t="s">
        <v>1588</v>
      </c>
      <c r="I84" s="283" t="s">
        <v>933</v>
      </c>
      <c r="J84" s="283" t="s">
        <v>933</v>
      </c>
      <c r="K84" s="282" t="s">
        <v>802</v>
      </c>
    </row>
    <row r="85" spans="1:11" ht="13.5">
      <c r="A85" s="278" t="s">
        <v>1039</v>
      </c>
      <c r="B85" s="278">
        <v>1</v>
      </c>
      <c r="C85" s="278">
        <v>2</v>
      </c>
      <c r="D85" s="319">
        <f t="shared" si="1"/>
        <v>82</v>
      </c>
      <c r="E85" s="284" t="s">
        <v>1589</v>
      </c>
      <c r="F85" s="280" t="s">
        <v>649</v>
      </c>
      <c r="G85" s="320">
        <v>1117</v>
      </c>
      <c r="H85" s="282" t="s">
        <v>1590</v>
      </c>
      <c r="I85" s="283" t="s">
        <v>933</v>
      </c>
      <c r="J85" s="283" t="s">
        <v>933</v>
      </c>
      <c r="K85" s="282" t="s">
        <v>1312</v>
      </c>
    </row>
    <row r="86" spans="1:11" ht="13.5">
      <c r="A86" s="278" t="s">
        <v>1039</v>
      </c>
      <c r="B86" s="278">
        <v>3</v>
      </c>
      <c r="C86" s="278">
        <v>1</v>
      </c>
      <c r="D86" s="319">
        <f t="shared" si="1"/>
        <v>83</v>
      </c>
      <c r="E86" s="284" t="s">
        <v>1591</v>
      </c>
      <c r="F86" s="280" t="s">
        <v>649</v>
      </c>
      <c r="G86" s="320" t="s">
        <v>113</v>
      </c>
      <c r="H86" s="282" t="s">
        <v>1592</v>
      </c>
      <c r="I86" s="283" t="s">
        <v>596</v>
      </c>
      <c r="J86" s="283" t="s">
        <v>933</v>
      </c>
      <c r="K86" s="282"/>
    </row>
    <row r="87" spans="1:11" ht="48">
      <c r="A87" s="278" t="s">
        <v>1039</v>
      </c>
      <c r="B87" s="278">
        <v>3</v>
      </c>
      <c r="C87" s="278">
        <v>1</v>
      </c>
      <c r="D87" s="319">
        <f t="shared" si="1"/>
        <v>84</v>
      </c>
      <c r="E87" s="284" t="s">
        <v>1593</v>
      </c>
      <c r="F87" s="280" t="s">
        <v>649</v>
      </c>
      <c r="G87" s="320">
        <f>ROUND((44928000+233280)/1000,0)</f>
        <v>45161</v>
      </c>
      <c r="H87" s="282" t="s">
        <v>1594</v>
      </c>
      <c r="I87" s="283" t="s">
        <v>596</v>
      </c>
      <c r="J87" s="283" t="s">
        <v>933</v>
      </c>
      <c r="K87" s="282" t="s">
        <v>1595</v>
      </c>
    </row>
    <row r="88" spans="1:11" ht="27">
      <c r="A88" s="278" t="s">
        <v>1039</v>
      </c>
      <c r="B88" s="278">
        <v>3</v>
      </c>
      <c r="C88" s="278">
        <v>1</v>
      </c>
      <c r="D88" s="319">
        <f t="shared" si="1"/>
        <v>85</v>
      </c>
      <c r="E88" s="284" t="s">
        <v>1596</v>
      </c>
      <c r="F88" s="280" t="s">
        <v>649</v>
      </c>
      <c r="G88" s="320" t="s">
        <v>661</v>
      </c>
      <c r="H88" s="286" t="s">
        <v>1597</v>
      </c>
      <c r="I88" s="283" t="s">
        <v>11</v>
      </c>
      <c r="J88" s="283" t="s">
        <v>11</v>
      </c>
      <c r="K88" s="282" t="s">
        <v>1598</v>
      </c>
    </row>
    <row r="89" spans="1:11" ht="27">
      <c r="A89" s="278" t="s">
        <v>1039</v>
      </c>
      <c r="B89" s="278">
        <v>3</v>
      </c>
      <c r="C89" s="278">
        <v>2</v>
      </c>
      <c r="D89" s="319">
        <f t="shared" si="1"/>
        <v>86</v>
      </c>
      <c r="E89" s="284" t="s">
        <v>1599</v>
      </c>
      <c r="F89" s="280" t="s">
        <v>649</v>
      </c>
      <c r="G89" s="320">
        <v>3277</v>
      </c>
      <c r="H89" s="282" t="s">
        <v>1600</v>
      </c>
      <c r="I89" s="283" t="s">
        <v>10</v>
      </c>
      <c r="J89" s="283" t="s">
        <v>933</v>
      </c>
      <c r="K89" s="282" t="s">
        <v>1601</v>
      </c>
    </row>
    <row r="90" spans="1:11" ht="27">
      <c r="A90" s="292" t="s">
        <v>1039</v>
      </c>
      <c r="B90" s="292">
        <v>3</v>
      </c>
      <c r="C90" s="292">
        <v>2</v>
      </c>
      <c r="D90" s="331">
        <f t="shared" si="1"/>
        <v>87</v>
      </c>
      <c r="E90" s="47" t="s">
        <v>1602</v>
      </c>
      <c r="F90" s="339" t="s">
        <v>649</v>
      </c>
      <c r="G90" s="332" t="s">
        <v>680</v>
      </c>
      <c r="H90" s="296" t="s">
        <v>1603</v>
      </c>
      <c r="I90" s="333" t="s">
        <v>596</v>
      </c>
      <c r="J90" s="333" t="s">
        <v>933</v>
      </c>
      <c r="K90" s="296" t="s">
        <v>110</v>
      </c>
    </row>
    <row r="91" spans="1:11" ht="27">
      <c r="A91" s="312" t="s">
        <v>1604</v>
      </c>
      <c r="B91" s="312">
        <v>1</v>
      </c>
      <c r="C91" s="312">
        <v>1</v>
      </c>
      <c r="D91" s="313">
        <f t="shared" si="1"/>
        <v>88</v>
      </c>
      <c r="E91" s="46" t="s">
        <v>1605</v>
      </c>
      <c r="F91" s="346" t="s">
        <v>1489</v>
      </c>
      <c r="G91" s="316">
        <v>27802</v>
      </c>
      <c r="H91" s="317" t="s">
        <v>1606</v>
      </c>
      <c r="I91" s="318" t="s">
        <v>596</v>
      </c>
      <c r="J91" s="318" t="s">
        <v>933</v>
      </c>
      <c r="K91" s="317" t="s">
        <v>110</v>
      </c>
    </row>
    <row r="92" spans="1:11" ht="54">
      <c r="A92" s="278" t="s">
        <v>1604</v>
      </c>
      <c r="B92" s="278">
        <v>1</v>
      </c>
      <c r="C92" s="278">
        <v>3</v>
      </c>
      <c r="D92" s="319">
        <f t="shared" si="1"/>
        <v>89</v>
      </c>
      <c r="E92" s="32" t="s">
        <v>1607</v>
      </c>
      <c r="F92" s="287" t="s">
        <v>1489</v>
      </c>
      <c r="G92" s="320">
        <v>11610</v>
      </c>
      <c r="H92" s="282" t="s">
        <v>1608</v>
      </c>
      <c r="I92" s="283" t="s">
        <v>596</v>
      </c>
      <c r="J92" s="283" t="s">
        <v>933</v>
      </c>
      <c r="K92" s="282" t="s">
        <v>110</v>
      </c>
    </row>
    <row r="93" spans="1:11" ht="54">
      <c r="A93" s="278" t="s">
        <v>1604</v>
      </c>
      <c r="B93" s="278">
        <v>1</v>
      </c>
      <c r="C93" s="278">
        <v>2</v>
      </c>
      <c r="D93" s="319">
        <f t="shared" si="1"/>
        <v>90</v>
      </c>
      <c r="E93" s="32" t="s">
        <v>1609</v>
      </c>
      <c r="F93" s="287" t="s">
        <v>1489</v>
      </c>
      <c r="G93" s="320">
        <v>3996</v>
      </c>
      <c r="H93" s="282" t="s">
        <v>1610</v>
      </c>
      <c r="I93" s="283" t="s">
        <v>10</v>
      </c>
      <c r="J93" s="283" t="s">
        <v>933</v>
      </c>
      <c r="K93" s="282" t="s">
        <v>110</v>
      </c>
    </row>
    <row r="94" spans="1:11" ht="96">
      <c r="A94" s="292" t="s">
        <v>1604</v>
      </c>
      <c r="B94" s="292">
        <v>1</v>
      </c>
      <c r="C94" s="292">
        <v>1</v>
      </c>
      <c r="D94" s="331">
        <f t="shared" si="1"/>
        <v>91</v>
      </c>
      <c r="E94" s="336" t="s">
        <v>1611</v>
      </c>
      <c r="F94" s="293" t="s">
        <v>649</v>
      </c>
      <c r="G94" s="332">
        <v>3002</v>
      </c>
      <c r="H94" s="296" t="s">
        <v>1612</v>
      </c>
      <c r="I94" s="297" t="s">
        <v>10</v>
      </c>
      <c r="J94" s="297" t="s">
        <v>933</v>
      </c>
      <c r="K94" s="296" t="s">
        <v>1613</v>
      </c>
    </row>
    <row r="95" spans="1:11" ht="60">
      <c r="A95" s="312" t="s">
        <v>1078</v>
      </c>
      <c r="B95" s="312">
        <v>1</v>
      </c>
      <c r="C95" s="312">
        <v>3</v>
      </c>
      <c r="D95" s="313">
        <f t="shared" si="1"/>
        <v>92</v>
      </c>
      <c r="E95" s="347" t="s">
        <v>1614</v>
      </c>
      <c r="F95" s="315" t="s">
        <v>593</v>
      </c>
      <c r="G95" s="316">
        <f>119434+6601</f>
        <v>126035</v>
      </c>
      <c r="H95" s="317" t="s">
        <v>1615</v>
      </c>
      <c r="I95" s="348" t="s">
        <v>10</v>
      </c>
      <c r="J95" s="348" t="s">
        <v>933</v>
      </c>
      <c r="K95" s="317" t="s">
        <v>1616</v>
      </c>
    </row>
    <row r="96" spans="1:11" ht="40.5">
      <c r="A96" s="278" t="s">
        <v>1078</v>
      </c>
      <c r="B96" s="278">
        <v>1</v>
      </c>
      <c r="C96" s="278">
        <v>1</v>
      </c>
      <c r="D96" s="319">
        <f t="shared" si="1"/>
        <v>93</v>
      </c>
      <c r="E96" s="284" t="s">
        <v>1617</v>
      </c>
      <c r="F96" s="280" t="s">
        <v>649</v>
      </c>
      <c r="G96" s="320">
        <v>3996</v>
      </c>
      <c r="H96" s="282" t="s">
        <v>1618</v>
      </c>
      <c r="I96" s="290" t="s">
        <v>10</v>
      </c>
      <c r="J96" s="290" t="s">
        <v>933</v>
      </c>
      <c r="K96" s="282" t="s">
        <v>1619</v>
      </c>
    </row>
    <row r="97" spans="1:11" ht="48">
      <c r="A97" s="278" t="s">
        <v>1078</v>
      </c>
      <c r="B97" s="278">
        <v>1</v>
      </c>
      <c r="C97" s="278">
        <v>1</v>
      </c>
      <c r="D97" s="319">
        <f t="shared" si="1"/>
        <v>94</v>
      </c>
      <c r="E97" s="284" t="s">
        <v>1620</v>
      </c>
      <c r="F97" s="280" t="s">
        <v>593</v>
      </c>
      <c r="G97" s="320">
        <v>5791</v>
      </c>
      <c r="H97" s="282" t="s">
        <v>1621</v>
      </c>
      <c r="I97" s="290" t="s">
        <v>10</v>
      </c>
      <c r="J97" s="290" t="s">
        <v>933</v>
      </c>
      <c r="K97" s="282" t="s">
        <v>632</v>
      </c>
    </row>
    <row r="98" spans="1:11" ht="27">
      <c r="A98" s="278" t="s">
        <v>1078</v>
      </c>
      <c r="B98" s="278">
        <v>1</v>
      </c>
      <c r="C98" s="278">
        <v>1</v>
      </c>
      <c r="D98" s="319">
        <f t="shared" si="1"/>
        <v>95</v>
      </c>
      <c r="E98" s="284" t="s">
        <v>1622</v>
      </c>
      <c r="F98" s="280" t="s">
        <v>1489</v>
      </c>
      <c r="G98" s="320" t="s">
        <v>680</v>
      </c>
      <c r="H98" s="282" t="s">
        <v>1623</v>
      </c>
      <c r="I98" s="290" t="s">
        <v>596</v>
      </c>
      <c r="J98" s="290" t="s">
        <v>933</v>
      </c>
      <c r="K98" s="282" t="s">
        <v>110</v>
      </c>
    </row>
    <row r="99" spans="1:11" ht="48">
      <c r="A99" s="278" t="s">
        <v>1078</v>
      </c>
      <c r="B99" s="278">
        <v>1</v>
      </c>
      <c r="C99" s="278">
        <v>1</v>
      </c>
      <c r="D99" s="319">
        <f t="shared" si="1"/>
        <v>96</v>
      </c>
      <c r="E99" s="284" t="s">
        <v>1624</v>
      </c>
      <c r="F99" s="280" t="s">
        <v>679</v>
      </c>
      <c r="G99" s="320" t="s">
        <v>113</v>
      </c>
      <c r="H99" s="282" t="s">
        <v>1625</v>
      </c>
      <c r="I99" s="290" t="s">
        <v>298</v>
      </c>
      <c r="J99" s="290" t="s">
        <v>933</v>
      </c>
      <c r="K99" s="282" t="s">
        <v>1626</v>
      </c>
    </row>
    <row r="100" spans="1:11" ht="40.5">
      <c r="A100" s="278" t="s">
        <v>1078</v>
      </c>
      <c r="B100" s="278">
        <v>1</v>
      </c>
      <c r="C100" s="278">
        <v>1</v>
      </c>
      <c r="D100" s="319">
        <f t="shared" si="1"/>
        <v>97</v>
      </c>
      <c r="E100" s="284" t="s">
        <v>1627</v>
      </c>
      <c r="F100" s="280" t="s">
        <v>1628</v>
      </c>
      <c r="G100" s="320" t="s">
        <v>680</v>
      </c>
      <c r="H100" s="282" t="s">
        <v>1629</v>
      </c>
      <c r="I100" s="290" t="s">
        <v>298</v>
      </c>
      <c r="J100" s="290" t="s">
        <v>933</v>
      </c>
      <c r="K100" s="282" t="s">
        <v>1630</v>
      </c>
    </row>
    <row r="101" spans="1:11" ht="36">
      <c r="A101" s="278" t="s">
        <v>1078</v>
      </c>
      <c r="B101" s="278">
        <v>1</v>
      </c>
      <c r="C101" s="278">
        <v>1</v>
      </c>
      <c r="D101" s="319">
        <f t="shared" si="1"/>
        <v>98</v>
      </c>
      <c r="E101" s="284" t="s">
        <v>1631</v>
      </c>
      <c r="F101" s="280" t="s">
        <v>1628</v>
      </c>
      <c r="G101" s="320" t="s">
        <v>680</v>
      </c>
      <c r="H101" s="282" t="s">
        <v>1632</v>
      </c>
      <c r="I101" s="290" t="s">
        <v>298</v>
      </c>
      <c r="J101" s="290" t="s">
        <v>933</v>
      </c>
      <c r="K101" s="282" t="s">
        <v>151</v>
      </c>
    </row>
    <row r="102" spans="1:11" ht="36">
      <c r="A102" s="278" t="s">
        <v>1078</v>
      </c>
      <c r="B102" s="278">
        <v>1</v>
      </c>
      <c r="C102" s="278">
        <v>1</v>
      </c>
      <c r="D102" s="319">
        <f t="shared" si="1"/>
        <v>99</v>
      </c>
      <c r="E102" s="284" t="s">
        <v>1633</v>
      </c>
      <c r="F102" s="280" t="s">
        <v>593</v>
      </c>
      <c r="G102" s="320">
        <v>4970</v>
      </c>
      <c r="H102" s="282" t="s">
        <v>1634</v>
      </c>
      <c r="I102" s="290" t="s">
        <v>596</v>
      </c>
      <c r="J102" s="290" t="s">
        <v>933</v>
      </c>
      <c r="K102" s="282" t="s">
        <v>1635</v>
      </c>
    </row>
    <row r="103" spans="1:11" ht="40.5">
      <c r="A103" s="278" t="s">
        <v>1078</v>
      </c>
      <c r="B103" s="278">
        <v>2</v>
      </c>
      <c r="C103" s="278">
        <v>2</v>
      </c>
      <c r="D103" s="319">
        <f t="shared" si="1"/>
        <v>100</v>
      </c>
      <c r="E103" s="284" t="s">
        <v>1636</v>
      </c>
      <c r="F103" s="280" t="s">
        <v>1018</v>
      </c>
      <c r="G103" s="320">
        <v>412</v>
      </c>
      <c r="H103" s="282" t="s">
        <v>1637</v>
      </c>
      <c r="I103" s="290" t="s">
        <v>10</v>
      </c>
      <c r="J103" s="290" t="s">
        <v>933</v>
      </c>
      <c r="K103" s="282" t="s">
        <v>1638</v>
      </c>
    </row>
    <row r="104" spans="1:11" ht="27">
      <c r="A104" s="278" t="s">
        <v>1078</v>
      </c>
      <c r="B104" s="278">
        <v>2</v>
      </c>
      <c r="C104" s="278">
        <v>2</v>
      </c>
      <c r="D104" s="319">
        <f t="shared" si="1"/>
        <v>101</v>
      </c>
      <c r="E104" s="284" t="s">
        <v>1639</v>
      </c>
      <c r="F104" s="280" t="s">
        <v>1018</v>
      </c>
      <c r="G104" s="320">
        <v>18824</v>
      </c>
      <c r="H104" s="282" t="s">
        <v>1640</v>
      </c>
      <c r="I104" s="290" t="s">
        <v>10</v>
      </c>
      <c r="J104" s="290" t="s">
        <v>933</v>
      </c>
      <c r="K104" s="282" t="s">
        <v>1641</v>
      </c>
    </row>
    <row r="105" spans="1:11" ht="27">
      <c r="A105" s="278" t="s">
        <v>1078</v>
      </c>
      <c r="B105" s="278">
        <v>2</v>
      </c>
      <c r="C105" s="278">
        <v>2</v>
      </c>
      <c r="D105" s="319">
        <f t="shared" si="1"/>
        <v>102</v>
      </c>
      <c r="E105" s="284" t="s">
        <v>1642</v>
      </c>
      <c r="F105" s="280" t="s">
        <v>1018</v>
      </c>
      <c r="G105" s="320" t="s">
        <v>113</v>
      </c>
      <c r="H105" s="282" t="s">
        <v>1643</v>
      </c>
      <c r="I105" s="290" t="s">
        <v>10</v>
      </c>
      <c r="J105" s="290" t="s">
        <v>933</v>
      </c>
      <c r="K105" s="282" t="s">
        <v>1366</v>
      </c>
    </row>
    <row r="106" spans="1:11" ht="27">
      <c r="A106" s="278" t="s">
        <v>1078</v>
      </c>
      <c r="B106" s="278">
        <v>2</v>
      </c>
      <c r="C106" s="278">
        <v>2</v>
      </c>
      <c r="D106" s="319">
        <f t="shared" si="1"/>
        <v>103</v>
      </c>
      <c r="E106" s="284" t="s">
        <v>1644</v>
      </c>
      <c r="F106" s="280" t="s">
        <v>1645</v>
      </c>
      <c r="G106" s="320">
        <v>4312</v>
      </c>
      <c r="H106" s="282" t="s">
        <v>1646</v>
      </c>
      <c r="I106" s="290" t="s">
        <v>10</v>
      </c>
      <c r="J106" s="290" t="s">
        <v>933</v>
      </c>
      <c r="K106" s="282" t="s">
        <v>110</v>
      </c>
    </row>
    <row r="107" spans="1:11" ht="24">
      <c r="A107" s="278" t="s">
        <v>1078</v>
      </c>
      <c r="B107" s="278">
        <v>2</v>
      </c>
      <c r="C107" s="278">
        <v>2</v>
      </c>
      <c r="D107" s="319">
        <f t="shared" si="1"/>
        <v>104</v>
      </c>
      <c r="E107" s="284" t="s">
        <v>1647</v>
      </c>
      <c r="F107" s="280" t="s">
        <v>649</v>
      </c>
      <c r="G107" s="320">
        <v>226</v>
      </c>
      <c r="H107" s="282" t="s">
        <v>1648</v>
      </c>
      <c r="I107" s="290" t="s">
        <v>10</v>
      </c>
      <c r="J107" s="290" t="s">
        <v>933</v>
      </c>
      <c r="K107" s="282" t="s">
        <v>1649</v>
      </c>
    </row>
    <row r="108" spans="1:11" ht="27">
      <c r="A108" s="278" t="s">
        <v>1078</v>
      </c>
      <c r="B108" s="278">
        <v>2</v>
      </c>
      <c r="C108" s="278">
        <v>1</v>
      </c>
      <c r="D108" s="319">
        <f aca="true" t="shared" si="2" ref="D108:D126">D107+1</f>
        <v>105</v>
      </c>
      <c r="E108" s="284" t="s">
        <v>1650</v>
      </c>
      <c r="F108" s="280" t="s">
        <v>649</v>
      </c>
      <c r="G108" s="281" t="s">
        <v>113</v>
      </c>
      <c r="H108" s="282" t="s">
        <v>1651</v>
      </c>
      <c r="I108" s="290" t="s">
        <v>297</v>
      </c>
      <c r="J108" s="290" t="s">
        <v>769</v>
      </c>
      <c r="K108" s="282"/>
    </row>
    <row r="109" spans="1:11" ht="41.25" customHeight="1">
      <c r="A109" s="278" t="s">
        <v>1078</v>
      </c>
      <c r="B109" s="278">
        <v>2</v>
      </c>
      <c r="C109" s="278">
        <v>1</v>
      </c>
      <c r="D109" s="319">
        <f t="shared" si="2"/>
        <v>106</v>
      </c>
      <c r="E109" s="284" t="s">
        <v>1652</v>
      </c>
      <c r="F109" s="280" t="s">
        <v>649</v>
      </c>
      <c r="G109" s="320">
        <v>96</v>
      </c>
      <c r="H109" s="282" t="s">
        <v>1653</v>
      </c>
      <c r="I109" s="290" t="s">
        <v>12</v>
      </c>
      <c r="J109" s="290" t="s">
        <v>769</v>
      </c>
      <c r="K109" s="282" t="s">
        <v>1654</v>
      </c>
    </row>
    <row r="110" spans="1:11" ht="27">
      <c r="A110" s="278" t="s">
        <v>1078</v>
      </c>
      <c r="B110" s="278">
        <v>2</v>
      </c>
      <c r="C110" s="278">
        <v>2</v>
      </c>
      <c r="D110" s="319">
        <f t="shared" si="2"/>
        <v>107</v>
      </c>
      <c r="E110" s="284" t="s">
        <v>1655</v>
      </c>
      <c r="F110" s="280" t="s">
        <v>649</v>
      </c>
      <c r="G110" s="320" t="s">
        <v>113</v>
      </c>
      <c r="H110" s="282" t="s">
        <v>1656</v>
      </c>
      <c r="I110" s="290" t="s">
        <v>10</v>
      </c>
      <c r="J110" s="290" t="s">
        <v>933</v>
      </c>
      <c r="K110" s="282"/>
    </row>
    <row r="111" spans="1:11" ht="40.5">
      <c r="A111" s="278" t="s">
        <v>1078</v>
      </c>
      <c r="B111" s="278">
        <v>2</v>
      </c>
      <c r="C111" s="278">
        <v>2</v>
      </c>
      <c r="D111" s="319">
        <f t="shared" si="2"/>
        <v>108</v>
      </c>
      <c r="E111" s="284" t="s">
        <v>1657</v>
      </c>
      <c r="F111" s="280" t="s">
        <v>593</v>
      </c>
      <c r="G111" s="320" t="s">
        <v>113</v>
      </c>
      <c r="H111" s="282" t="s">
        <v>1658</v>
      </c>
      <c r="I111" s="290" t="s">
        <v>10</v>
      </c>
      <c r="J111" s="290" t="s">
        <v>933</v>
      </c>
      <c r="K111" s="282"/>
    </row>
    <row r="112" spans="1:11" ht="27">
      <c r="A112" s="292" t="s">
        <v>1078</v>
      </c>
      <c r="B112" s="292">
        <v>2</v>
      </c>
      <c r="C112" s="292">
        <v>2</v>
      </c>
      <c r="D112" s="331">
        <f t="shared" si="2"/>
        <v>109</v>
      </c>
      <c r="E112" s="294" t="s">
        <v>1659</v>
      </c>
      <c r="F112" s="293" t="s">
        <v>1628</v>
      </c>
      <c r="G112" s="320" t="s">
        <v>113</v>
      </c>
      <c r="H112" s="296" t="s">
        <v>1660</v>
      </c>
      <c r="I112" s="297" t="s">
        <v>10</v>
      </c>
      <c r="J112" s="297" t="s">
        <v>933</v>
      </c>
      <c r="K112" s="296"/>
    </row>
    <row r="113" spans="1:11" ht="27">
      <c r="A113" s="312" t="s">
        <v>1661</v>
      </c>
      <c r="B113" s="312">
        <v>1</v>
      </c>
      <c r="C113" s="312">
        <v>1</v>
      </c>
      <c r="D113" s="313">
        <f>D112+1</f>
        <v>110</v>
      </c>
      <c r="E113" s="314" t="s">
        <v>1662</v>
      </c>
      <c r="F113" s="315" t="s">
        <v>649</v>
      </c>
      <c r="G113" s="316">
        <v>924</v>
      </c>
      <c r="H113" s="317" t="s">
        <v>1663</v>
      </c>
      <c r="I113" s="348" t="s">
        <v>10</v>
      </c>
      <c r="J113" s="348" t="s">
        <v>933</v>
      </c>
      <c r="K113" s="317" t="s">
        <v>1664</v>
      </c>
    </row>
    <row r="114" spans="1:11" ht="27">
      <c r="A114" s="278" t="s">
        <v>1661</v>
      </c>
      <c r="B114" s="278">
        <v>1</v>
      </c>
      <c r="C114" s="278">
        <v>2</v>
      </c>
      <c r="D114" s="319">
        <f t="shared" si="2"/>
        <v>111</v>
      </c>
      <c r="E114" s="284" t="s">
        <v>1665</v>
      </c>
      <c r="F114" s="280" t="s">
        <v>693</v>
      </c>
      <c r="G114" s="334" t="s">
        <v>1666</v>
      </c>
      <c r="H114" s="282" t="s">
        <v>1667</v>
      </c>
      <c r="I114" s="283" t="s">
        <v>596</v>
      </c>
      <c r="J114" s="283" t="s">
        <v>933</v>
      </c>
      <c r="K114" s="282" t="s">
        <v>1668</v>
      </c>
    </row>
    <row r="115" spans="1:11" ht="40.5">
      <c r="A115" s="278" t="s">
        <v>1661</v>
      </c>
      <c r="B115" s="278">
        <v>1</v>
      </c>
      <c r="C115" s="278">
        <v>3</v>
      </c>
      <c r="D115" s="319">
        <f t="shared" si="2"/>
        <v>112</v>
      </c>
      <c r="E115" s="284" t="s">
        <v>1669</v>
      </c>
      <c r="F115" s="280" t="s">
        <v>693</v>
      </c>
      <c r="G115" s="320">
        <v>997</v>
      </c>
      <c r="H115" s="282" t="s">
        <v>1670</v>
      </c>
      <c r="I115" s="283" t="s">
        <v>596</v>
      </c>
      <c r="J115" s="283" t="s">
        <v>933</v>
      </c>
      <c r="K115" s="282" t="s">
        <v>110</v>
      </c>
    </row>
    <row r="116" spans="1:11" ht="27">
      <c r="A116" s="278" t="s">
        <v>1661</v>
      </c>
      <c r="B116" s="278">
        <v>1</v>
      </c>
      <c r="C116" s="278">
        <v>3</v>
      </c>
      <c r="D116" s="319">
        <f t="shared" si="2"/>
        <v>113</v>
      </c>
      <c r="E116" s="284" t="s">
        <v>1671</v>
      </c>
      <c r="F116" s="280" t="s">
        <v>693</v>
      </c>
      <c r="G116" s="320">
        <v>103</v>
      </c>
      <c r="H116" s="282" t="s">
        <v>1672</v>
      </c>
      <c r="I116" s="283" t="s">
        <v>596</v>
      </c>
      <c r="J116" s="283" t="s">
        <v>933</v>
      </c>
      <c r="K116" s="282" t="s">
        <v>1673</v>
      </c>
    </row>
    <row r="117" spans="1:11" ht="40.5">
      <c r="A117" s="278" t="s">
        <v>1661</v>
      </c>
      <c r="B117" s="278">
        <v>1</v>
      </c>
      <c r="C117" s="278">
        <v>3</v>
      </c>
      <c r="D117" s="319">
        <f t="shared" si="2"/>
        <v>114</v>
      </c>
      <c r="E117" s="284" t="s">
        <v>1674</v>
      </c>
      <c r="F117" s="280" t="s">
        <v>693</v>
      </c>
      <c r="G117" s="320">
        <v>6166</v>
      </c>
      <c r="H117" s="282" t="s">
        <v>1675</v>
      </c>
      <c r="I117" s="283" t="s">
        <v>596</v>
      </c>
      <c r="J117" s="283" t="s">
        <v>933</v>
      </c>
      <c r="K117" s="282" t="s">
        <v>110</v>
      </c>
    </row>
    <row r="118" spans="1:11" ht="27">
      <c r="A118" s="278" t="s">
        <v>1661</v>
      </c>
      <c r="B118" s="278">
        <v>1</v>
      </c>
      <c r="C118" s="278">
        <v>3</v>
      </c>
      <c r="D118" s="319">
        <f t="shared" si="2"/>
        <v>115</v>
      </c>
      <c r="E118" s="284" t="s">
        <v>1676</v>
      </c>
      <c r="F118" s="280" t="s">
        <v>1018</v>
      </c>
      <c r="G118" s="320">
        <v>19699</v>
      </c>
      <c r="H118" s="282" t="s">
        <v>1677</v>
      </c>
      <c r="I118" s="290" t="s">
        <v>10</v>
      </c>
      <c r="J118" s="290" t="s">
        <v>933</v>
      </c>
      <c r="K118" s="282" t="s">
        <v>1678</v>
      </c>
    </row>
    <row r="119" spans="1:11" ht="54">
      <c r="A119" s="278" t="s">
        <v>1661</v>
      </c>
      <c r="B119" s="278">
        <v>1</v>
      </c>
      <c r="C119" s="278">
        <v>3</v>
      </c>
      <c r="D119" s="319">
        <f t="shared" si="2"/>
        <v>116</v>
      </c>
      <c r="E119" s="284" t="s">
        <v>1679</v>
      </c>
      <c r="F119" s="280" t="s">
        <v>693</v>
      </c>
      <c r="G119" s="320">
        <v>60</v>
      </c>
      <c r="H119" s="282" t="s">
        <v>1680</v>
      </c>
      <c r="I119" s="283" t="s">
        <v>596</v>
      </c>
      <c r="J119" s="283" t="s">
        <v>933</v>
      </c>
      <c r="K119" s="282" t="s">
        <v>1681</v>
      </c>
    </row>
    <row r="120" spans="1:11" ht="40.5">
      <c r="A120" s="278" t="s">
        <v>1661</v>
      </c>
      <c r="B120" s="278">
        <v>1</v>
      </c>
      <c r="C120" s="278">
        <v>3</v>
      </c>
      <c r="D120" s="319">
        <f t="shared" si="2"/>
        <v>117</v>
      </c>
      <c r="E120" s="284" t="s">
        <v>1682</v>
      </c>
      <c r="F120" s="280" t="s">
        <v>693</v>
      </c>
      <c r="G120" s="334" t="s">
        <v>1683</v>
      </c>
      <c r="H120" s="282" t="s">
        <v>1684</v>
      </c>
      <c r="I120" s="283" t="s">
        <v>596</v>
      </c>
      <c r="J120" s="283" t="s">
        <v>933</v>
      </c>
      <c r="K120" s="282" t="s">
        <v>110</v>
      </c>
    </row>
    <row r="121" spans="1:11" ht="27">
      <c r="A121" s="278" t="s">
        <v>1661</v>
      </c>
      <c r="B121" s="278">
        <v>1</v>
      </c>
      <c r="C121" s="278">
        <v>3</v>
      </c>
      <c r="D121" s="319">
        <f t="shared" si="2"/>
        <v>118</v>
      </c>
      <c r="E121" s="284" t="s">
        <v>1685</v>
      </c>
      <c r="F121" s="280" t="s">
        <v>693</v>
      </c>
      <c r="G121" s="320">
        <v>178</v>
      </c>
      <c r="H121" s="282" t="s">
        <v>1686</v>
      </c>
      <c r="I121" s="283" t="s">
        <v>596</v>
      </c>
      <c r="J121" s="283" t="s">
        <v>933</v>
      </c>
      <c r="K121" s="282" t="s">
        <v>110</v>
      </c>
    </row>
    <row r="122" spans="1:11" ht="36">
      <c r="A122" s="278" t="s">
        <v>1661</v>
      </c>
      <c r="B122" s="278">
        <v>1</v>
      </c>
      <c r="C122" s="278">
        <v>3</v>
      </c>
      <c r="D122" s="319">
        <f t="shared" si="2"/>
        <v>119</v>
      </c>
      <c r="E122" s="284" t="s">
        <v>1687</v>
      </c>
      <c r="F122" s="280" t="s">
        <v>693</v>
      </c>
      <c r="G122" s="320">
        <v>2135</v>
      </c>
      <c r="H122" s="282" t="s">
        <v>1688</v>
      </c>
      <c r="I122" s="283" t="s">
        <v>596</v>
      </c>
      <c r="J122" s="283" t="s">
        <v>933</v>
      </c>
      <c r="K122" s="282" t="s">
        <v>110</v>
      </c>
    </row>
    <row r="123" spans="1:11" ht="40.5">
      <c r="A123" s="278" t="s">
        <v>1661</v>
      </c>
      <c r="B123" s="278">
        <v>1</v>
      </c>
      <c r="C123" s="278">
        <v>3</v>
      </c>
      <c r="D123" s="319">
        <f t="shared" si="2"/>
        <v>120</v>
      </c>
      <c r="E123" s="284" t="s">
        <v>1689</v>
      </c>
      <c r="F123" s="280" t="s">
        <v>693</v>
      </c>
      <c r="G123" s="320">
        <v>71989</v>
      </c>
      <c r="H123" s="282" t="s">
        <v>1690</v>
      </c>
      <c r="I123" s="283" t="s">
        <v>596</v>
      </c>
      <c r="J123" s="283" t="s">
        <v>933</v>
      </c>
      <c r="K123" s="282" t="s">
        <v>157</v>
      </c>
    </row>
    <row r="124" spans="1:11" ht="36">
      <c r="A124" s="278" t="s">
        <v>1661</v>
      </c>
      <c r="B124" s="278">
        <v>1</v>
      </c>
      <c r="C124" s="278">
        <v>3</v>
      </c>
      <c r="D124" s="319">
        <f t="shared" si="2"/>
        <v>121</v>
      </c>
      <c r="E124" s="284" t="s">
        <v>1691</v>
      </c>
      <c r="F124" s="280" t="s">
        <v>1692</v>
      </c>
      <c r="G124" s="320" t="s">
        <v>113</v>
      </c>
      <c r="H124" s="282" t="s">
        <v>1693</v>
      </c>
      <c r="I124" s="283" t="s">
        <v>596</v>
      </c>
      <c r="J124" s="283" t="s">
        <v>933</v>
      </c>
      <c r="K124" s="282" t="s">
        <v>139</v>
      </c>
    </row>
    <row r="125" spans="1:11" ht="36">
      <c r="A125" s="278" t="s">
        <v>1661</v>
      </c>
      <c r="B125" s="278">
        <v>1</v>
      </c>
      <c r="C125" s="278">
        <v>3</v>
      </c>
      <c r="D125" s="319">
        <f t="shared" si="2"/>
        <v>122</v>
      </c>
      <c r="E125" s="284" t="s">
        <v>1694</v>
      </c>
      <c r="F125" s="280" t="s">
        <v>693</v>
      </c>
      <c r="G125" s="320">
        <v>4883</v>
      </c>
      <c r="H125" s="275" t="s">
        <v>1695</v>
      </c>
      <c r="I125" s="283" t="s">
        <v>596</v>
      </c>
      <c r="J125" s="283" t="s">
        <v>933</v>
      </c>
      <c r="K125" s="282" t="s">
        <v>139</v>
      </c>
    </row>
    <row r="126" spans="1:11" ht="40.5">
      <c r="A126" s="292" t="s">
        <v>1661</v>
      </c>
      <c r="B126" s="292">
        <v>1</v>
      </c>
      <c r="C126" s="292">
        <v>3</v>
      </c>
      <c r="D126" s="331">
        <f t="shared" si="2"/>
        <v>123</v>
      </c>
      <c r="E126" s="294" t="s">
        <v>1696</v>
      </c>
      <c r="F126" s="293" t="s">
        <v>649</v>
      </c>
      <c r="G126" s="332">
        <v>1606</v>
      </c>
      <c r="H126" s="296" t="s">
        <v>1697</v>
      </c>
      <c r="I126" s="297" t="s">
        <v>10</v>
      </c>
      <c r="J126" s="297" t="s">
        <v>933</v>
      </c>
      <c r="K126" s="296" t="s">
        <v>110</v>
      </c>
    </row>
    <row r="128" spans="5:7" ht="19.5" customHeight="1">
      <c r="E128" s="299" t="s">
        <v>285</v>
      </c>
      <c r="F128" s="300"/>
      <c r="G128" s="71"/>
    </row>
    <row r="129" spans="5:7" ht="19.5" customHeight="1">
      <c r="E129" s="301" t="s">
        <v>286</v>
      </c>
      <c r="G129" s="73"/>
    </row>
    <row r="130" spans="5:7" ht="19.5" customHeight="1">
      <c r="E130" s="301" t="s">
        <v>586</v>
      </c>
      <c r="G130" s="73"/>
    </row>
    <row r="131" spans="5:7" ht="19.5" customHeight="1">
      <c r="E131" s="302" t="s">
        <v>288</v>
      </c>
      <c r="F131" s="303"/>
      <c r="G131" s="75"/>
    </row>
    <row r="135" spans="10:11" ht="13.5">
      <c r="J135" t="str">
        <f>J126</f>
        <v>A</v>
      </c>
      <c r="K135" s="349">
        <f>COUNTIF($J$4:$J$126,J135)</f>
        <v>116</v>
      </c>
    </row>
    <row r="136" spans="10:11" ht="13.5">
      <c r="J136" t="str">
        <f>J75</f>
        <v>Ｂ</v>
      </c>
      <c r="K136" s="349">
        <f>COUNTIF($J$4:$J$126,J136)</f>
        <v>6</v>
      </c>
    </row>
    <row r="137" spans="10:11" ht="13.5">
      <c r="J137" t="str">
        <f>J88</f>
        <v>C</v>
      </c>
      <c r="K137" s="349">
        <f>COUNTIF($J$4:$J$126,J137)</f>
        <v>1</v>
      </c>
    </row>
    <row r="138" spans="10:11" ht="13.5">
      <c r="J138" t="s">
        <v>1698</v>
      </c>
      <c r="K138" s="349">
        <f>COUNTIF($J$4:$J$126,J138)</f>
        <v>0</v>
      </c>
    </row>
    <row r="139" ht="13.5">
      <c r="K139" s="298">
        <f>SUM(K135:K138)</f>
        <v>123</v>
      </c>
    </row>
  </sheetData>
  <sheetProtection/>
  <mergeCells count="1">
    <mergeCell ref="A1:K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113"/>
  <sheetViews>
    <sheetView zoomScale="75" zoomScaleNormal="75" zoomScalePageLayoutView="0" workbookViewId="0" topLeftCell="A1">
      <selection activeCell="H12" sqref="H12"/>
    </sheetView>
  </sheetViews>
  <sheetFormatPr defaultColWidth="9.00390625" defaultRowHeight="13.5"/>
  <cols>
    <col min="1" max="2" width="5.75390625" style="0" customWidth="1"/>
    <col min="3" max="3" width="5.75390625" style="0" hidden="1" customWidth="1"/>
    <col min="4" max="4" width="5.75390625" style="0" customWidth="1"/>
    <col min="5" max="5" width="62.50390625" style="0" customWidth="1"/>
    <col min="6" max="6" width="11.75390625" style="261" hidden="1" customWidth="1"/>
    <col min="7" max="7" width="8.875" style="262" customWidth="1"/>
    <col min="8" max="8" width="62.50390625" style="0" customWidth="1"/>
    <col min="9" max="9" width="5.00390625" style="263" hidden="1" customWidth="1"/>
    <col min="10" max="10" width="5.25390625" style="0" bestFit="1" customWidth="1"/>
    <col min="11" max="11" width="36.125" style="298" customWidth="1"/>
  </cols>
  <sheetData>
    <row r="1" spans="1:11" ht="18.75">
      <c r="A1" s="260" t="s">
        <v>1152</v>
      </c>
      <c r="B1" s="260"/>
      <c r="C1" s="260"/>
      <c r="D1" s="260"/>
      <c r="E1" s="260"/>
      <c r="F1" s="260"/>
      <c r="G1" s="260"/>
      <c r="H1" s="260"/>
      <c r="I1" s="260"/>
      <c r="J1" s="260"/>
      <c r="K1" s="260"/>
    </row>
    <row r="2" ht="13.5">
      <c r="K2" s="264" t="s">
        <v>588</v>
      </c>
    </row>
    <row r="3" spans="1:11" ht="28.5">
      <c r="A3" s="265" t="s">
        <v>869</v>
      </c>
      <c r="B3" s="265" t="s">
        <v>870</v>
      </c>
      <c r="C3" s="265" t="s">
        <v>1153</v>
      </c>
      <c r="D3" s="265" t="s">
        <v>871</v>
      </c>
      <c r="E3" s="266" t="s">
        <v>8</v>
      </c>
      <c r="F3" s="266" t="s">
        <v>589</v>
      </c>
      <c r="G3" s="267" t="s">
        <v>1154</v>
      </c>
      <c r="H3" s="266" t="s">
        <v>1155</v>
      </c>
      <c r="I3" s="268" t="s">
        <v>1156</v>
      </c>
      <c r="J3" s="269" t="s">
        <v>874</v>
      </c>
      <c r="K3" s="268" t="s">
        <v>9</v>
      </c>
    </row>
    <row r="4" spans="1:11" ht="54" customHeight="1">
      <c r="A4" s="270" t="s">
        <v>875</v>
      </c>
      <c r="B4" s="271">
        <v>1</v>
      </c>
      <c r="C4" s="271">
        <v>1</v>
      </c>
      <c r="D4" s="271">
        <v>1</v>
      </c>
      <c r="E4" s="272" t="s">
        <v>1157</v>
      </c>
      <c r="F4" s="273" t="s">
        <v>1158</v>
      </c>
      <c r="G4" s="274">
        <v>349</v>
      </c>
      <c r="H4" s="275" t="s">
        <v>1159</v>
      </c>
      <c r="I4" s="276" t="s">
        <v>298</v>
      </c>
      <c r="J4" s="276" t="s">
        <v>298</v>
      </c>
      <c r="K4" s="275" t="s">
        <v>110</v>
      </c>
    </row>
    <row r="5" spans="1:11" ht="54" customHeight="1">
      <c r="A5" s="277" t="s">
        <v>875</v>
      </c>
      <c r="B5" s="278">
        <v>1</v>
      </c>
      <c r="C5" s="278">
        <v>1</v>
      </c>
      <c r="D5" s="278">
        <v>2</v>
      </c>
      <c r="E5" s="279" t="s">
        <v>1160</v>
      </c>
      <c r="F5" s="280" t="s">
        <v>1158</v>
      </c>
      <c r="G5" s="281">
        <v>44233</v>
      </c>
      <c r="H5" s="282" t="s">
        <v>1161</v>
      </c>
      <c r="I5" s="283" t="s">
        <v>298</v>
      </c>
      <c r="J5" s="283" t="s">
        <v>298</v>
      </c>
      <c r="K5" s="282" t="s">
        <v>1162</v>
      </c>
    </row>
    <row r="6" spans="1:11" ht="54" customHeight="1">
      <c r="A6" s="277" t="s">
        <v>875</v>
      </c>
      <c r="B6" s="278">
        <v>1</v>
      </c>
      <c r="C6" s="278">
        <v>3</v>
      </c>
      <c r="D6" s="278">
        <v>3</v>
      </c>
      <c r="E6" s="284" t="s">
        <v>1163</v>
      </c>
      <c r="F6" s="280" t="s">
        <v>1158</v>
      </c>
      <c r="G6" s="281">
        <v>58572</v>
      </c>
      <c r="H6" s="282" t="s">
        <v>1164</v>
      </c>
      <c r="I6" s="283" t="s">
        <v>298</v>
      </c>
      <c r="J6" s="283" t="s">
        <v>298</v>
      </c>
      <c r="K6" s="282" t="s">
        <v>602</v>
      </c>
    </row>
    <row r="7" spans="1:11" ht="54" customHeight="1">
      <c r="A7" s="277" t="s">
        <v>875</v>
      </c>
      <c r="B7" s="278">
        <v>1</v>
      </c>
      <c r="C7" s="278">
        <v>2</v>
      </c>
      <c r="D7" s="278">
        <v>4</v>
      </c>
      <c r="E7" s="284" t="s">
        <v>883</v>
      </c>
      <c r="F7" s="280" t="s">
        <v>1158</v>
      </c>
      <c r="G7" s="281">
        <v>19097</v>
      </c>
      <c r="H7" s="282" t="s">
        <v>884</v>
      </c>
      <c r="I7" s="283" t="s">
        <v>298</v>
      </c>
      <c r="J7" s="283" t="s">
        <v>298</v>
      </c>
      <c r="K7" s="282" t="s">
        <v>885</v>
      </c>
    </row>
    <row r="8" spans="1:11" ht="54" customHeight="1">
      <c r="A8" s="277" t="s">
        <v>875</v>
      </c>
      <c r="B8" s="278">
        <v>1</v>
      </c>
      <c r="C8" s="278">
        <v>2</v>
      </c>
      <c r="D8" s="278">
        <v>5</v>
      </c>
      <c r="E8" s="284" t="s">
        <v>1165</v>
      </c>
      <c r="F8" s="280" t="s">
        <v>1158</v>
      </c>
      <c r="G8" s="281">
        <v>150</v>
      </c>
      <c r="H8" s="282" t="s">
        <v>887</v>
      </c>
      <c r="I8" s="283" t="s">
        <v>298</v>
      </c>
      <c r="J8" s="283" t="s">
        <v>298</v>
      </c>
      <c r="K8" s="282" t="s">
        <v>602</v>
      </c>
    </row>
    <row r="9" spans="1:11" ht="54" customHeight="1">
      <c r="A9" s="277" t="s">
        <v>875</v>
      </c>
      <c r="B9" s="278">
        <v>1</v>
      </c>
      <c r="C9" s="278">
        <v>1</v>
      </c>
      <c r="D9" s="278">
        <v>6</v>
      </c>
      <c r="E9" s="284" t="s">
        <v>1166</v>
      </c>
      <c r="F9" s="280" t="s">
        <v>1158</v>
      </c>
      <c r="G9" s="281">
        <v>22579</v>
      </c>
      <c r="H9" s="282" t="s">
        <v>1167</v>
      </c>
      <c r="I9" s="283" t="s">
        <v>298</v>
      </c>
      <c r="J9" s="283" t="s">
        <v>298</v>
      </c>
      <c r="K9" s="282" t="s">
        <v>602</v>
      </c>
    </row>
    <row r="10" spans="1:11" ht="81" customHeight="1">
      <c r="A10" s="277" t="s">
        <v>875</v>
      </c>
      <c r="B10" s="278">
        <v>1</v>
      </c>
      <c r="C10" s="278">
        <v>1</v>
      </c>
      <c r="D10" s="278">
        <v>7</v>
      </c>
      <c r="E10" s="284" t="s">
        <v>1168</v>
      </c>
      <c r="F10" s="280" t="s">
        <v>1158</v>
      </c>
      <c r="G10" s="281">
        <v>11923</v>
      </c>
      <c r="H10" s="282" t="s">
        <v>1169</v>
      </c>
      <c r="I10" s="283" t="s">
        <v>298</v>
      </c>
      <c r="J10" s="283" t="s">
        <v>298</v>
      </c>
      <c r="K10" s="282" t="s">
        <v>1170</v>
      </c>
    </row>
    <row r="11" spans="1:11" ht="54" customHeight="1">
      <c r="A11" s="277" t="s">
        <v>875</v>
      </c>
      <c r="B11" s="278">
        <v>1</v>
      </c>
      <c r="C11" s="278">
        <v>1</v>
      </c>
      <c r="D11" s="278">
        <v>8</v>
      </c>
      <c r="E11" s="284" t="s">
        <v>1171</v>
      </c>
      <c r="F11" s="280" t="s">
        <v>1158</v>
      </c>
      <c r="G11" s="281" t="s">
        <v>113</v>
      </c>
      <c r="H11" s="282" t="s">
        <v>1172</v>
      </c>
      <c r="I11" s="283" t="s">
        <v>297</v>
      </c>
      <c r="J11" s="283" t="s">
        <v>297</v>
      </c>
      <c r="K11" s="282" t="s">
        <v>1173</v>
      </c>
    </row>
    <row r="12" spans="1:11" ht="54" customHeight="1">
      <c r="A12" s="277" t="s">
        <v>875</v>
      </c>
      <c r="B12" s="278">
        <v>1</v>
      </c>
      <c r="C12" s="278">
        <v>1</v>
      </c>
      <c r="D12" s="278">
        <v>9</v>
      </c>
      <c r="E12" s="284" t="s">
        <v>1174</v>
      </c>
      <c r="F12" s="280" t="s">
        <v>1158</v>
      </c>
      <c r="G12" s="281">
        <v>224903</v>
      </c>
      <c r="H12" s="282" t="s">
        <v>1175</v>
      </c>
      <c r="I12" s="283" t="s">
        <v>298</v>
      </c>
      <c r="J12" s="283" t="s">
        <v>298</v>
      </c>
      <c r="K12" s="282" t="s">
        <v>1176</v>
      </c>
    </row>
    <row r="13" spans="1:11" ht="54" customHeight="1">
      <c r="A13" s="277" t="s">
        <v>875</v>
      </c>
      <c r="B13" s="278">
        <v>1</v>
      </c>
      <c r="C13" s="278">
        <v>4</v>
      </c>
      <c r="D13" s="278">
        <v>10</v>
      </c>
      <c r="E13" s="284" t="s">
        <v>1177</v>
      </c>
      <c r="F13" s="280" t="s">
        <v>1158</v>
      </c>
      <c r="G13" s="281">
        <v>180630</v>
      </c>
      <c r="H13" s="282" t="s">
        <v>1178</v>
      </c>
      <c r="I13" s="283" t="s">
        <v>298</v>
      </c>
      <c r="J13" s="283" t="s">
        <v>298</v>
      </c>
      <c r="K13" s="282" t="s">
        <v>1179</v>
      </c>
    </row>
    <row r="14" spans="1:11" ht="81" customHeight="1">
      <c r="A14" s="277" t="s">
        <v>875</v>
      </c>
      <c r="B14" s="278">
        <v>1</v>
      </c>
      <c r="C14" s="278">
        <v>4</v>
      </c>
      <c r="D14" s="278">
        <v>11</v>
      </c>
      <c r="E14" s="279" t="s">
        <v>1180</v>
      </c>
      <c r="F14" s="280" t="s">
        <v>1158</v>
      </c>
      <c r="G14" s="281">
        <v>28234</v>
      </c>
      <c r="H14" s="282" t="s">
        <v>1181</v>
      </c>
      <c r="I14" s="283" t="s">
        <v>298</v>
      </c>
      <c r="J14" s="283" t="s">
        <v>298</v>
      </c>
      <c r="K14" s="282" t="s">
        <v>110</v>
      </c>
    </row>
    <row r="15" spans="1:11" ht="54" customHeight="1">
      <c r="A15" s="277" t="s">
        <v>875</v>
      </c>
      <c r="B15" s="278">
        <v>1</v>
      </c>
      <c r="C15" s="278">
        <v>4</v>
      </c>
      <c r="D15" s="278">
        <v>12</v>
      </c>
      <c r="E15" s="279" t="s">
        <v>1182</v>
      </c>
      <c r="F15" s="280" t="s">
        <v>1158</v>
      </c>
      <c r="G15" s="281">
        <v>14738</v>
      </c>
      <c r="H15" s="282" t="s">
        <v>1183</v>
      </c>
      <c r="I15" s="283" t="s">
        <v>298</v>
      </c>
      <c r="J15" s="283" t="s">
        <v>298</v>
      </c>
      <c r="K15" s="282" t="s">
        <v>110</v>
      </c>
    </row>
    <row r="16" spans="1:11" ht="54" customHeight="1">
      <c r="A16" s="277" t="s">
        <v>875</v>
      </c>
      <c r="B16" s="278">
        <v>1</v>
      </c>
      <c r="C16" s="278">
        <v>4</v>
      </c>
      <c r="D16" s="278">
        <v>13</v>
      </c>
      <c r="E16" s="284" t="s">
        <v>1184</v>
      </c>
      <c r="F16" s="280" t="s">
        <v>1158</v>
      </c>
      <c r="G16" s="281">
        <v>315</v>
      </c>
      <c r="H16" s="282" t="s">
        <v>1185</v>
      </c>
      <c r="I16" s="283" t="s">
        <v>298</v>
      </c>
      <c r="J16" s="283" t="s">
        <v>298</v>
      </c>
      <c r="K16" s="282" t="s">
        <v>110</v>
      </c>
    </row>
    <row r="17" spans="1:11" ht="54" customHeight="1">
      <c r="A17" s="277" t="s">
        <v>875</v>
      </c>
      <c r="B17" s="278">
        <v>1</v>
      </c>
      <c r="C17" s="278">
        <v>4</v>
      </c>
      <c r="D17" s="278">
        <f>D16+1</f>
        <v>14</v>
      </c>
      <c r="E17" s="284" t="s">
        <v>1186</v>
      </c>
      <c r="F17" s="280" t="s">
        <v>1158</v>
      </c>
      <c r="G17" s="281">
        <v>1668</v>
      </c>
      <c r="H17" s="282" t="s">
        <v>1187</v>
      </c>
      <c r="I17" s="283" t="s">
        <v>298</v>
      </c>
      <c r="J17" s="283" t="s">
        <v>298</v>
      </c>
      <c r="K17" s="282" t="s">
        <v>110</v>
      </c>
    </row>
    <row r="18" spans="1:11" ht="54" customHeight="1">
      <c r="A18" s="277" t="s">
        <v>875</v>
      </c>
      <c r="B18" s="278">
        <v>1</v>
      </c>
      <c r="C18" s="278">
        <v>4</v>
      </c>
      <c r="D18" s="278">
        <f>D17+1</f>
        <v>15</v>
      </c>
      <c r="E18" s="284" t="s">
        <v>1188</v>
      </c>
      <c r="F18" s="280" t="s">
        <v>1158</v>
      </c>
      <c r="G18" s="281" t="s">
        <v>113</v>
      </c>
      <c r="H18" s="282" t="s">
        <v>1189</v>
      </c>
      <c r="I18" s="283" t="s">
        <v>298</v>
      </c>
      <c r="J18" s="283" t="s">
        <v>298</v>
      </c>
      <c r="K18" s="282" t="s">
        <v>1190</v>
      </c>
    </row>
    <row r="19" spans="1:11" ht="81" customHeight="1">
      <c r="A19" s="277" t="s">
        <v>875</v>
      </c>
      <c r="B19" s="278">
        <v>1</v>
      </c>
      <c r="C19" s="278">
        <v>4</v>
      </c>
      <c r="D19" s="278">
        <f>D18+1</f>
        <v>16</v>
      </c>
      <c r="E19" s="279" t="s">
        <v>1191</v>
      </c>
      <c r="F19" s="280" t="s">
        <v>1158</v>
      </c>
      <c r="G19" s="281">
        <v>354</v>
      </c>
      <c r="H19" s="282" t="s">
        <v>1192</v>
      </c>
      <c r="I19" s="283" t="s">
        <v>298</v>
      </c>
      <c r="J19" s="283" t="s">
        <v>298</v>
      </c>
      <c r="K19" s="282" t="s">
        <v>110</v>
      </c>
    </row>
    <row r="20" spans="1:11" ht="54" customHeight="1">
      <c r="A20" s="277" t="s">
        <v>875</v>
      </c>
      <c r="B20" s="278">
        <v>1</v>
      </c>
      <c r="C20" s="278">
        <v>4</v>
      </c>
      <c r="D20" s="278">
        <f>D19+1</f>
        <v>17</v>
      </c>
      <c r="E20" s="279" t="s">
        <v>908</v>
      </c>
      <c r="F20" s="280" t="s">
        <v>1158</v>
      </c>
      <c r="G20" s="281" t="s">
        <v>113</v>
      </c>
      <c r="H20" s="282" t="s">
        <v>1193</v>
      </c>
      <c r="I20" s="283" t="s">
        <v>298</v>
      </c>
      <c r="J20" s="283" t="s">
        <v>298</v>
      </c>
      <c r="K20" s="282" t="s">
        <v>110</v>
      </c>
    </row>
    <row r="21" spans="1:11" ht="54" customHeight="1">
      <c r="A21" s="277" t="s">
        <v>875</v>
      </c>
      <c r="B21" s="278">
        <v>1</v>
      </c>
      <c r="C21" s="278">
        <v>4</v>
      </c>
      <c r="D21" s="278">
        <f>D20+1</f>
        <v>18</v>
      </c>
      <c r="E21" s="279" t="s">
        <v>911</v>
      </c>
      <c r="F21" s="280" t="s">
        <v>1158</v>
      </c>
      <c r="G21" s="281">
        <v>678</v>
      </c>
      <c r="H21" s="282" t="s">
        <v>1194</v>
      </c>
      <c r="I21" s="283" t="s">
        <v>298</v>
      </c>
      <c r="J21" s="283" t="s">
        <v>298</v>
      </c>
      <c r="K21" s="282" t="s">
        <v>119</v>
      </c>
    </row>
    <row r="22" spans="1:11" ht="54" customHeight="1">
      <c r="A22" s="277" t="s">
        <v>875</v>
      </c>
      <c r="B22" s="278">
        <v>1</v>
      </c>
      <c r="C22" s="278">
        <v>5</v>
      </c>
      <c r="D22" s="278">
        <f aca="true" t="shared" si="0" ref="D22:D38">D21+1</f>
        <v>19</v>
      </c>
      <c r="E22" s="284" t="s">
        <v>1195</v>
      </c>
      <c r="F22" s="280" t="s">
        <v>1158</v>
      </c>
      <c r="G22" s="281">
        <v>3732</v>
      </c>
      <c r="H22" s="282" t="s">
        <v>1196</v>
      </c>
      <c r="I22" s="283" t="s">
        <v>298</v>
      </c>
      <c r="J22" s="283" t="s">
        <v>298</v>
      </c>
      <c r="K22" s="282" t="s">
        <v>1197</v>
      </c>
    </row>
    <row r="23" spans="1:11" ht="54" customHeight="1">
      <c r="A23" s="277" t="s">
        <v>875</v>
      </c>
      <c r="B23" s="278">
        <v>1</v>
      </c>
      <c r="C23" s="278">
        <v>6</v>
      </c>
      <c r="D23" s="278">
        <f t="shared" si="0"/>
        <v>20</v>
      </c>
      <c r="E23" s="284" t="s">
        <v>1198</v>
      </c>
      <c r="F23" s="280" t="s">
        <v>1158</v>
      </c>
      <c r="G23" s="281">
        <v>23932</v>
      </c>
      <c r="H23" s="282" t="s">
        <v>1199</v>
      </c>
      <c r="I23" s="283" t="s">
        <v>298</v>
      </c>
      <c r="J23" s="283" t="s">
        <v>298</v>
      </c>
      <c r="K23" s="282" t="s">
        <v>632</v>
      </c>
    </row>
    <row r="24" spans="1:11" ht="54" customHeight="1">
      <c r="A24" s="277" t="s">
        <v>875</v>
      </c>
      <c r="B24" s="278">
        <v>1</v>
      </c>
      <c r="C24" s="278">
        <v>6</v>
      </c>
      <c r="D24" s="278">
        <f t="shared" si="0"/>
        <v>21</v>
      </c>
      <c r="E24" s="279" t="s">
        <v>1200</v>
      </c>
      <c r="F24" s="280" t="s">
        <v>1158</v>
      </c>
      <c r="G24" s="281">
        <v>1999</v>
      </c>
      <c r="H24" s="282" t="s">
        <v>1201</v>
      </c>
      <c r="I24" s="283" t="s">
        <v>298</v>
      </c>
      <c r="J24" s="283" t="s">
        <v>298</v>
      </c>
      <c r="K24" s="282" t="s">
        <v>1202</v>
      </c>
    </row>
    <row r="25" spans="1:11" ht="54" customHeight="1">
      <c r="A25" s="277" t="s">
        <v>875</v>
      </c>
      <c r="B25" s="278">
        <v>1</v>
      </c>
      <c r="C25" s="278">
        <v>6</v>
      </c>
      <c r="D25" s="278">
        <f t="shared" si="0"/>
        <v>22</v>
      </c>
      <c r="E25" s="284" t="s">
        <v>1203</v>
      </c>
      <c r="F25" s="280" t="s">
        <v>1158</v>
      </c>
      <c r="G25" s="281">
        <v>8800</v>
      </c>
      <c r="H25" s="282" t="s">
        <v>1204</v>
      </c>
      <c r="I25" s="283" t="s">
        <v>298</v>
      </c>
      <c r="J25" s="283" t="s">
        <v>298</v>
      </c>
      <c r="K25" s="282" t="s">
        <v>1205</v>
      </c>
    </row>
    <row r="26" spans="1:11" ht="81" customHeight="1">
      <c r="A26" s="277" t="s">
        <v>875</v>
      </c>
      <c r="B26" s="278">
        <v>1</v>
      </c>
      <c r="C26" s="278">
        <v>6</v>
      </c>
      <c r="D26" s="278">
        <f t="shared" si="0"/>
        <v>23</v>
      </c>
      <c r="E26" s="284" t="s">
        <v>1206</v>
      </c>
      <c r="F26" s="280" t="s">
        <v>1158</v>
      </c>
      <c r="G26" s="281">
        <v>67920</v>
      </c>
      <c r="H26" s="282" t="s">
        <v>1207</v>
      </c>
      <c r="I26" s="283" t="s">
        <v>298</v>
      </c>
      <c r="J26" s="283" t="s">
        <v>298</v>
      </c>
      <c r="K26" s="282" t="s">
        <v>110</v>
      </c>
    </row>
    <row r="27" spans="1:11" ht="54" customHeight="1">
      <c r="A27" s="277" t="s">
        <v>875</v>
      </c>
      <c r="B27" s="278">
        <v>1</v>
      </c>
      <c r="C27" s="278">
        <v>5</v>
      </c>
      <c r="D27" s="278">
        <f t="shared" si="0"/>
        <v>24</v>
      </c>
      <c r="E27" s="284" t="s">
        <v>928</v>
      </c>
      <c r="F27" s="280" t="s">
        <v>1158</v>
      </c>
      <c r="G27" s="281">
        <v>811</v>
      </c>
      <c r="H27" s="282" t="s">
        <v>1208</v>
      </c>
      <c r="I27" s="283" t="s">
        <v>298</v>
      </c>
      <c r="J27" s="283" t="s">
        <v>298</v>
      </c>
      <c r="K27" s="282" t="s">
        <v>110</v>
      </c>
    </row>
    <row r="28" spans="1:11" ht="81" customHeight="1">
      <c r="A28" s="277" t="s">
        <v>875</v>
      </c>
      <c r="B28" s="278">
        <v>1</v>
      </c>
      <c r="C28" s="278">
        <v>6</v>
      </c>
      <c r="D28" s="278">
        <f t="shared" si="0"/>
        <v>25</v>
      </c>
      <c r="E28" s="284" t="s">
        <v>1209</v>
      </c>
      <c r="F28" s="280" t="s">
        <v>1158</v>
      </c>
      <c r="G28" s="281">
        <f>9005+187</f>
        <v>9192</v>
      </c>
      <c r="H28" s="282" t="s">
        <v>1210</v>
      </c>
      <c r="I28" s="283" t="s">
        <v>298</v>
      </c>
      <c r="J28" s="283" t="s">
        <v>298</v>
      </c>
      <c r="K28" s="282" t="s">
        <v>151</v>
      </c>
    </row>
    <row r="29" spans="1:11" ht="54" customHeight="1">
      <c r="A29" s="277" t="s">
        <v>875</v>
      </c>
      <c r="B29" s="278">
        <v>1</v>
      </c>
      <c r="C29" s="278">
        <v>5</v>
      </c>
      <c r="D29" s="278">
        <f t="shared" si="0"/>
        <v>26</v>
      </c>
      <c r="E29" s="284" t="s">
        <v>934</v>
      </c>
      <c r="F29" s="280" t="s">
        <v>1158</v>
      </c>
      <c r="G29" s="281" t="s">
        <v>113</v>
      </c>
      <c r="H29" s="282" t="s">
        <v>1211</v>
      </c>
      <c r="I29" s="283" t="s">
        <v>298</v>
      </c>
      <c r="J29" s="283" t="s">
        <v>298</v>
      </c>
      <c r="K29" s="282" t="s">
        <v>1212</v>
      </c>
    </row>
    <row r="30" spans="1:11" ht="108" customHeight="1">
      <c r="A30" s="277" t="s">
        <v>875</v>
      </c>
      <c r="B30" s="278">
        <v>1</v>
      </c>
      <c r="C30" s="278">
        <v>5</v>
      </c>
      <c r="D30" s="278">
        <f t="shared" si="0"/>
        <v>27</v>
      </c>
      <c r="E30" s="279" t="s">
        <v>937</v>
      </c>
      <c r="F30" s="280" t="s">
        <v>1158</v>
      </c>
      <c r="G30" s="281">
        <f>7000+1500</f>
        <v>8500</v>
      </c>
      <c r="H30" s="282" t="s">
        <v>1213</v>
      </c>
      <c r="I30" s="283" t="s">
        <v>298</v>
      </c>
      <c r="J30" s="283" t="s">
        <v>298</v>
      </c>
      <c r="K30" s="282" t="s">
        <v>151</v>
      </c>
    </row>
    <row r="31" spans="1:11" ht="54" customHeight="1">
      <c r="A31" s="277" t="s">
        <v>875</v>
      </c>
      <c r="B31" s="278">
        <v>2</v>
      </c>
      <c r="C31" s="278" t="s">
        <v>1214</v>
      </c>
      <c r="D31" s="278">
        <f t="shared" si="0"/>
        <v>28</v>
      </c>
      <c r="E31" s="284" t="s">
        <v>940</v>
      </c>
      <c r="F31" s="280" t="s">
        <v>1158</v>
      </c>
      <c r="G31" s="281">
        <v>9750</v>
      </c>
      <c r="H31" s="282" t="s">
        <v>1215</v>
      </c>
      <c r="I31" s="283" t="s">
        <v>298</v>
      </c>
      <c r="J31" s="283" t="s">
        <v>298</v>
      </c>
      <c r="K31" s="282" t="s">
        <v>110</v>
      </c>
    </row>
    <row r="32" spans="1:11" ht="54" customHeight="1">
      <c r="A32" s="277" t="s">
        <v>875</v>
      </c>
      <c r="B32" s="278">
        <v>2</v>
      </c>
      <c r="C32" s="278" t="s">
        <v>1214</v>
      </c>
      <c r="D32" s="278">
        <f t="shared" si="0"/>
        <v>29</v>
      </c>
      <c r="E32" s="284" t="s">
        <v>943</v>
      </c>
      <c r="F32" s="280" t="s">
        <v>1216</v>
      </c>
      <c r="G32" s="281" t="s">
        <v>113</v>
      </c>
      <c r="H32" s="282" t="s">
        <v>1217</v>
      </c>
      <c r="I32" s="283" t="s">
        <v>298</v>
      </c>
      <c r="J32" s="283" t="s">
        <v>298</v>
      </c>
      <c r="K32" s="282" t="s">
        <v>1218</v>
      </c>
    </row>
    <row r="33" spans="1:11" ht="54" customHeight="1">
      <c r="A33" s="277" t="s">
        <v>875</v>
      </c>
      <c r="B33" s="278">
        <v>2</v>
      </c>
      <c r="C33" s="278" t="s">
        <v>1214</v>
      </c>
      <c r="D33" s="278">
        <f t="shared" si="0"/>
        <v>30</v>
      </c>
      <c r="E33" s="284" t="s">
        <v>1219</v>
      </c>
      <c r="F33" s="280" t="s">
        <v>1158</v>
      </c>
      <c r="G33" s="281" t="s">
        <v>113</v>
      </c>
      <c r="H33" s="282" t="s">
        <v>1220</v>
      </c>
      <c r="I33" s="283" t="s">
        <v>298</v>
      </c>
      <c r="J33" s="283" t="s">
        <v>298</v>
      </c>
      <c r="K33" s="282" t="s">
        <v>1221</v>
      </c>
    </row>
    <row r="34" spans="1:11" ht="54" customHeight="1">
      <c r="A34" s="277" t="s">
        <v>875</v>
      </c>
      <c r="B34" s="278">
        <v>2</v>
      </c>
      <c r="C34" s="278" t="s">
        <v>1214</v>
      </c>
      <c r="D34" s="278">
        <f t="shared" si="0"/>
        <v>31</v>
      </c>
      <c r="E34" s="284" t="s">
        <v>950</v>
      </c>
      <c r="F34" s="280" t="s">
        <v>1158</v>
      </c>
      <c r="G34" s="281" t="s">
        <v>113</v>
      </c>
      <c r="H34" s="282" t="s">
        <v>1222</v>
      </c>
      <c r="I34" s="283" t="s">
        <v>298</v>
      </c>
      <c r="J34" s="283" t="s">
        <v>298</v>
      </c>
      <c r="K34" s="282" t="s">
        <v>110</v>
      </c>
    </row>
    <row r="35" spans="1:11" ht="81" customHeight="1">
      <c r="A35" s="277" t="s">
        <v>956</v>
      </c>
      <c r="B35" s="280">
        <v>1</v>
      </c>
      <c r="C35" s="278" t="s">
        <v>1214</v>
      </c>
      <c r="D35" s="278">
        <f t="shared" si="0"/>
        <v>32</v>
      </c>
      <c r="E35" s="284" t="s">
        <v>1223</v>
      </c>
      <c r="F35" s="280" t="s">
        <v>1224</v>
      </c>
      <c r="G35" s="281">
        <v>139496</v>
      </c>
      <c r="H35" s="282" t="s">
        <v>1225</v>
      </c>
      <c r="I35" s="283" t="s">
        <v>298</v>
      </c>
      <c r="J35" s="283" t="s">
        <v>298</v>
      </c>
      <c r="K35" s="282" t="s">
        <v>1226</v>
      </c>
    </row>
    <row r="36" spans="1:11" ht="54" customHeight="1">
      <c r="A36" s="277" t="s">
        <v>956</v>
      </c>
      <c r="B36" s="280">
        <v>1</v>
      </c>
      <c r="C36" s="278">
        <v>8</v>
      </c>
      <c r="D36" s="278">
        <f t="shared" si="0"/>
        <v>33</v>
      </c>
      <c r="E36" s="284" t="s">
        <v>1227</v>
      </c>
      <c r="F36" s="280" t="s">
        <v>1224</v>
      </c>
      <c r="G36" s="281">
        <v>42746</v>
      </c>
      <c r="H36" s="282" t="s">
        <v>1228</v>
      </c>
      <c r="I36" s="283" t="s">
        <v>298</v>
      </c>
      <c r="J36" s="283" t="s">
        <v>298</v>
      </c>
      <c r="K36" s="282" t="s">
        <v>1229</v>
      </c>
    </row>
    <row r="37" spans="1:11" ht="54" customHeight="1">
      <c r="A37" s="277" t="s">
        <v>956</v>
      </c>
      <c r="B37" s="280">
        <v>1</v>
      </c>
      <c r="C37" s="278">
        <v>8</v>
      </c>
      <c r="D37" s="278">
        <f t="shared" si="0"/>
        <v>34</v>
      </c>
      <c r="E37" s="284" t="s">
        <v>964</v>
      </c>
      <c r="F37" s="280" t="s">
        <v>1224</v>
      </c>
      <c r="G37" s="281">
        <v>27048</v>
      </c>
      <c r="H37" s="282" t="s">
        <v>1230</v>
      </c>
      <c r="I37" s="283" t="s">
        <v>298</v>
      </c>
      <c r="J37" s="283" t="s">
        <v>298</v>
      </c>
      <c r="K37" s="282" t="s">
        <v>1231</v>
      </c>
    </row>
    <row r="38" spans="1:11" ht="108" customHeight="1">
      <c r="A38" s="277" t="s">
        <v>956</v>
      </c>
      <c r="B38" s="280">
        <v>1</v>
      </c>
      <c r="C38" s="278" t="s">
        <v>1214</v>
      </c>
      <c r="D38" s="278">
        <f t="shared" si="0"/>
        <v>35</v>
      </c>
      <c r="E38" s="284" t="s">
        <v>1232</v>
      </c>
      <c r="F38" s="280" t="s">
        <v>1233</v>
      </c>
      <c r="G38" s="281">
        <v>194127</v>
      </c>
      <c r="H38" s="282" t="s">
        <v>1234</v>
      </c>
      <c r="I38" s="283" t="s">
        <v>298</v>
      </c>
      <c r="J38" s="283" t="s">
        <v>298</v>
      </c>
      <c r="K38" s="282" t="s">
        <v>1235</v>
      </c>
    </row>
    <row r="39" spans="1:11" ht="54" customHeight="1">
      <c r="A39" s="277" t="s">
        <v>956</v>
      </c>
      <c r="B39" s="280">
        <v>1</v>
      </c>
      <c r="C39" s="278">
        <v>1</v>
      </c>
      <c r="D39" s="278">
        <f>D38+1</f>
        <v>36</v>
      </c>
      <c r="E39" s="284" t="s">
        <v>1236</v>
      </c>
      <c r="F39" s="280" t="s">
        <v>1224</v>
      </c>
      <c r="G39" s="281">
        <v>17539</v>
      </c>
      <c r="H39" s="282" t="s">
        <v>1237</v>
      </c>
      <c r="I39" s="283" t="s">
        <v>298</v>
      </c>
      <c r="J39" s="283" t="s">
        <v>298</v>
      </c>
      <c r="K39" s="282" t="s">
        <v>1238</v>
      </c>
    </row>
    <row r="40" spans="1:11" ht="54" customHeight="1">
      <c r="A40" s="277" t="s">
        <v>956</v>
      </c>
      <c r="B40" s="280">
        <v>1</v>
      </c>
      <c r="C40" s="278">
        <v>1</v>
      </c>
      <c r="D40" s="278">
        <f>D39+1</f>
        <v>37</v>
      </c>
      <c r="E40" s="284" t="s">
        <v>974</v>
      </c>
      <c r="F40" s="280" t="s">
        <v>1233</v>
      </c>
      <c r="G40" s="281" t="s">
        <v>113</v>
      </c>
      <c r="H40" s="282" t="s">
        <v>1239</v>
      </c>
      <c r="I40" s="283" t="s">
        <v>298</v>
      </c>
      <c r="J40" s="283" t="s">
        <v>298</v>
      </c>
      <c r="K40" s="282" t="s">
        <v>1240</v>
      </c>
    </row>
    <row r="41" spans="1:11" ht="54" customHeight="1">
      <c r="A41" s="277" t="s">
        <v>956</v>
      </c>
      <c r="B41" s="280">
        <v>1</v>
      </c>
      <c r="C41" s="278">
        <v>1</v>
      </c>
      <c r="D41" s="278">
        <f>D40+1</f>
        <v>38</v>
      </c>
      <c r="E41" s="284" t="s">
        <v>1241</v>
      </c>
      <c r="F41" s="280" t="s">
        <v>1233</v>
      </c>
      <c r="G41" s="281" t="s">
        <v>113</v>
      </c>
      <c r="H41" s="282" t="s">
        <v>1242</v>
      </c>
      <c r="I41" s="283" t="s">
        <v>298</v>
      </c>
      <c r="J41" s="283" t="s">
        <v>298</v>
      </c>
      <c r="K41" s="282" t="s">
        <v>1240</v>
      </c>
    </row>
    <row r="42" spans="1:11" ht="81" customHeight="1">
      <c r="A42" s="277" t="s">
        <v>956</v>
      </c>
      <c r="B42" s="280">
        <v>2</v>
      </c>
      <c r="C42" s="278">
        <v>1</v>
      </c>
      <c r="D42" s="278">
        <f>D41+1</f>
        <v>39</v>
      </c>
      <c r="E42" s="284" t="s">
        <v>1243</v>
      </c>
      <c r="F42" s="280"/>
      <c r="G42" s="281">
        <v>10773</v>
      </c>
      <c r="H42" s="282" t="s">
        <v>1244</v>
      </c>
      <c r="I42" s="283" t="s">
        <v>10</v>
      </c>
      <c r="J42" s="283" t="s">
        <v>298</v>
      </c>
      <c r="K42" s="282" t="s">
        <v>1245</v>
      </c>
    </row>
    <row r="43" spans="1:11" ht="54" customHeight="1">
      <c r="A43" s="278" t="s">
        <v>1246</v>
      </c>
      <c r="B43" s="280">
        <v>2</v>
      </c>
      <c r="C43" s="278">
        <v>1</v>
      </c>
      <c r="D43" s="278">
        <f>D42+1</f>
        <v>40</v>
      </c>
      <c r="E43" s="284" t="s">
        <v>978</v>
      </c>
      <c r="F43" s="280" t="s">
        <v>1247</v>
      </c>
      <c r="G43" s="281">
        <v>960</v>
      </c>
      <c r="H43" s="282" t="s">
        <v>1248</v>
      </c>
      <c r="I43" s="283" t="s">
        <v>298</v>
      </c>
      <c r="J43" s="283" t="s">
        <v>298</v>
      </c>
      <c r="K43" s="282" t="s">
        <v>110</v>
      </c>
    </row>
    <row r="44" spans="1:11" ht="54" customHeight="1">
      <c r="A44" s="278" t="s">
        <v>956</v>
      </c>
      <c r="B44" s="280">
        <v>2</v>
      </c>
      <c r="C44" s="278">
        <v>9</v>
      </c>
      <c r="D44" s="278">
        <f aca="true" t="shared" si="1" ref="D44:D107">D43+1</f>
        <v>41</v>
      </c>
      <c r="E44" s="284" t="s">
        <v>981</v>
      </c>
      <c r="F44" s="280" t="s">
        <v>1247</v>
      </c>
      <c r="G44" s="281">
        <v>2590</v>
      </c>
      <c r="H44" s="282" t="s">
        <v>1249</v>
      </c>
      <c r="I44" s="283" t="s">
        <v>298</v>
      </c>
      <c r="J44" s="283" t="s">
        <v>298</v>
      </c>
      <c r="K44" s="282" t="s">
        <v>110</v>
      </c>
    </row>
    <row r="45" spans="1:11" ht="54" customHeight="1">
      <c r="A45" s="278" t="s">
        <v>956</v>
      </c>
      <c r="B45" s="280">
        <v>2</v>
      </c>
      <c r="C45" s="278">
        <v>8</v>
      </c>
      <c r="D45" s="278">
        <f t="shared" si="1"/>
        <v>42</v>
      </c>
      <c r="E45" s="284" t="s">
        <v>983</v>
      </c>
      <c r="F45" s="280" t="s">
        <v>1247</v>
      </c>
      <c r="G45" s="281" t="s">
        <v>113</v>
      </c>
      <c r="H45" s="282" t="s">
        <v>1250</v>
      </c>
      <c r="I45" s="283" t="s">
        <v>297</v>
      </c>
      <c r="J45" s="283" t="s">
        <v>297</v>
      </c>
      <c r="K45" s="282" t="s">
        <v>985</v>
      </c>
    </row>
    <row r="46" spans="1:11" ht="54" customHeight="1">
      <c r="A46" s="278" t="s">
        <v>956</v>
      </c>
      <c r="B46" s="280">
        <v>2</v>
      </c>
      <c r="C46" s="278">
        <v>1</v>
      </c>
      <c r="D46" s="278">
        <f t="shared" si="1"/>
        <v>43</v>
      </c>
      <c r="E46" s="284" t="s">
        <v>1251</v>
      </c>
      <c r="F46" s="280" t="s">
        <v>1233</v>
      </c>
      <c r="G46" s="285">
        <f>7604+4088</f>
        <v>11692</v>
      </c>
      <c r="H46" s="282" t="s">
        <v>1252</v>
      </c>
      <c r="I46" s="283" t="s">
        <v>596</v>
      </c>
      <c r="J46" s="283" t="s">
        <v>596</v>
      </c>
      <c r="K46" s="282" t="s">
        <v>1253</v>
      </c>
    </row>
    <row r="47" spans="1:11" ht="54" customHeight="1">
      <c r="A47" s="278" t="s">
        <v>956</v>
      </c>
      <c r="B47" s="280">
        <v>2</v>
      </c>
      <c r="C47" s="278">
        <v>2</v>
      </c>
      <c r="D47" s="278">
        <f t="shared" si="1"/>
        <v>44</v>
      </c>
      <c r="E47" s="284" t="s">
        <v>990</v>
      </c>
      <c r="F47" s="280" t="s">
        <v>1233</v>
      </c>
      <c r="G47" s="281">
        <v>330</v>
      </c>
      <c r="H47" s="282" t="s">
        <v>1254</v>
      </c>
      <c r="I47" s="283" t="s">
        <v>298</v>
      </c>
      <c r="J47" s="283" t="s">
        <v>298</v>
      </c>
      <c r="K47" s="282" t="s">
        <v>1255</v>
      </c>
    </row>
    <row r="48" spans="1:11" ht="54" customHeight="1">
      <c r="A48" s="278" t="s">
        <v>956</v>
      </c>
      <c r="B48" s="280">
        <v>2</v>
      </c>
      <c r="C48" s="278">
        <v>3</v>
      </c>
      <c r="D48" s="278">
        <f t="shared" si="1"/>
        <v>45</v>
      </c>
      <c r="E48" s="284" t="s">
        <v>993</v>
      </c>
      <c r="F48" s="280" t="s">
        <v>1256</v>
      </c>
      <c r="G48" s="281" t="s">
        <v>113</v>
      </c>
      <c r="H48" s="282" t="s">
        <v>1257</v>
      </c>
      <c r="I48" s="283" t="s">
        <v>298</v>
      </c>
      <c r="J48" s="283" t="s">
        <v>298</v>
      </c>
      <c r="K48" s="282" t="s">
        <v>110</v>
      </c>
    </row>
    <row r="49" spans="1:11" ht="54" customHeight="1">
      <c r="A49" s="278" t="s">
        <v>980</v>
      </c>
      <c r="B49" s="280">
        <v>1</v>
      </c>
      <c r="C49" s="278">
        <v>6</v>
      </c>
      <c r="D49" s="278">
        <f t="shared" si="1"/>
        <v>46</v>
      </c>
      <c r="E49" s="284" t="s">
        <v>1258</v>
      </c>
      <c r="F49" s="280" t="s">
        <v>1247</v>
      </c>
      <c r="G49" s="281">
        <v>182000</v>
      </c>
      <c r="H49" s="286" t="s">
        <v>1259</v>
      </c>
      <c r="I49" s="283" t="s">
        <v>298</v>
      </c>
      <c r="J49" s="283" t="s">
        <v>298</v>
      </c>
      <c r="K49" s="282" t="s">
        <v>632</v>
      </c>
    </row>
    <row r="50" spans="1:11" ht="81" customHeight="1">
      <c r="A50" s="278" t="s">
        <v>1000</v>
      </c>
      <c r="B50" s="280">
        <v>1</v>
      </c>
      <c r="C50" s="278">
        <v>8</v>
      </c>
      <c r="D50" s="278">
        <f t="shared" si="1"/>
        <v>47</v>
      </c>
      <c r="E50" s="284" t="s">
        <v>1260</v>
      </c>
      <c r="F50" s="280" t="s">
        <v>1247</v>
      </c>
      <c r="G50" s="281">
        <v>295</v>
      </c>
      <c r="H50" s="282" t="s">
        <v>1261</v>
      </c>
      <c r="I50" s="283" t="s">
        <v>298</v>
      </c>
      <c r="J50" s="283" t="s">
        <v>298</v>
      </c>
      <c r="K50" s="282" t="s">
        <v>1240</v>
      </c>
    </row>
    <row r="51" spans="1:11" ht="54" customHeight="1">
      <c r="A51" s="278" t="s">
        <v>1000</v>
      </c>
      <c r="B51" s="280">
        <v>1</v>
      </c>
      <c r="C51" s="278">
        <v>8</v>
      </c>
      <c r="D51" s="278">
        <f t="shared" si="1"/>
        <v>48</v>
      </c>
      <c r="E51" s="284" t="s">
        <v>1262</v>
      </c>
      <c r="F51" s="280" t="s">
        <v>1247</v>
      </c>
      <c r="G51" s="281">
        <v>8</v>
      </c>
      <c r="H51" s="282" t="s">
        <v>1263</v>
      </c>
      <c r="I51" s="283" t="s">
        <v>298</v>
      </c>
      <c r="J51" s="283" t="s">
        <v>298</v>
      </c>
      <c r="K51" s="282" t="s">
        <v>110</v>
      </c>
    </row>
    <row r="52" spans="1:11" ht="108" customHeight="1">
      <c r="A52" s="278" t="s">
        <v>1000</v>
      </c>
      <c r="B52" s="278">
        <v>1</v>
      </c>
      <c r="C52" s="278">
        <v>2</v>
      </c>
      <c r="D52" s="278">
        <f t="shared" si="1"/>
        <v>49</v>
      </c>
      <c r="E52" s="284" t="s">
        <v>1264</v>
      </c>
      <c r="F52" s="280" t="s">
        <v>1247</v>
      </c>
      <c r="G52" s="281">
        <v>931</v>
      </c>
      <c r="H52" s="282" t="s">
        <v>1265</v>
      </c>
      <c r="I52" s="283" t="s">
        <v>298</v>
      </c>
      <c r="J52" s="283" t="s">
        <v>298</v>
      </c>
      <c r="K52" s="282" t="s">
        <v>1266</v>
      </c>
    </row>
    <row r="53" spans="1:11" ht="81" customHeight="1">
      <c r="A53" s="278" t="s">
        <v>1000</v>
      </c>
      <c r="B53" s="278">
        <v>1</v>
      </c>
      <c r="C53" s="278">
        <v>10</v>
      </c>
      <c r="D53" s="278">
        <f t="shared" si="1"/>
        <v>50</v>
      </c>
      <c r="E53" s="284" t="s">
        <v>1267</v>
      </c>
      <c r="F53" s="280" t="s">
        <v>1247</v>
      </c>
      <c r="G53" s="285">
        <v>16339</v>
      </c>
      <c r="H53" s="282" t="s">
        <v>1268</v>
      </c>
      <c r="I53" s="283" t="s">
        <v>298</v>
      </c>
      <c r="J53" s="283" t="s">
        <v>298</v>
      </c>
      <c r="K53" s="282" t="s">
        <v>1269</v>
      </c>
    </row>
    <row r="54" spans="1:11" ht="54" customHeight="1">
      <c r="A54" s="278" t="s">
        <v>1000</v>
      </c>
      <c r="B54" s="278">
        <v>1</v>
      </c>
      <c r="C54" s="278">
        <v>1</v>
      </c>
      <c r="D54" s="278">
        <f t="shared" si="1"/>
        <v>51</v>
      </c>
      <c r="E54" s="284" t="s">
        <v>1270</v>
      </c>
      <c r="F54" s="280" t="s">
        <v>1247</v>
      </c>
      <c r="G54" s="281">
        <v>1392</v>
      </c>
      <c r="H54" s="282" t="s">
        <v>1271</v>
      </c>
      <c r="I54" s="283" t="s">
        <v>298</v>
      </c>
      <c r="J54" s="283" t="s">
        <v>298</v>
      </c>
      <c r="K54" s="282" t="s">
        <v>1272</v>
      </c>
    </row>
    <row r="55" spans="1:11" ht="81" customHeight="1">
      <c r="A55" s="278" t="s">
        <v>1000</v>
      </c>
      <c r="B55" s="278">
        <v>1</v>
      </c>
      <c r="C55" s="278">
        <v>1</v>
      </c>
      <c r="D55" s="278">
        <f t="shared" si="1"/>
        <v>52</v>
      </c>
      <c r="E55" s="284" t="s">
        <v>1273</v>
      </c>
      <c r="F55" s="280" t="s">
        <v>1247</v>
      </c>
      <c r="G55" s="285">
        <v>95890</v>
      </c>
      <c r="H55" s="282" t="s">
        <v>1274</v>
      </c>
      <c r="I55" s="283" t="s">
        <v>298</v>
      </c>
      <c r="J55" s="283" t="s">
        <v>298</v>
      </c>
      <c r="K55" s="282" t="s">
        <v>110</v>
      </c>
    </row>
    <row r="56" spans="1:11" ht="81" customHeight="1">
      <c r="A56" s="278" t="s">
        <v>1000</v>
      </c>
      <c r="B56" s="278">
        <v>1</v>
      </c>
      <c r="C56" s="278">
        <v>1</v>
      </c>
      <c r="D56" s="278">
        <f t="shared" si="1"/>
        <v>53</v>
      </c>
      <c r="E56" s="284" t="s">
        <v>1275</v>
      </c>
      <c r="F56" s="280" t="s">
        <v>1247</v>
      </c>
      <c r="G56" s="285">
        <v>21581</v>
      </c>
      <c r="H56" s="282" t="s">
        <v>1276</v>
      </c>
      <c r="I56" s="283" t="s">
        <v>298</v>
      </c>
      <c r="J56" s="283" t="s">
        <v>298</v>
      </c>
      <c r="K56" s="282" t="s">
        <v>1272</v>
      </c>
    </row>
    <row r="57" spans="1:11" ht="54" customHeight="1">
      <c r="A57" s="278" t="s">
        <v>1000</v>
      </c>
      <c r="B57" s="278">
        <v>1</v>
      </c>
      <c r="C57" s="278">
        <v>1</v>
      </c>
      <c r="D57" s="278">
        <f t="shared" si="1"/>
        <v>54</v>
      </c>
      <c r="E57" s="284" t="s">
        <v>1277</v>
      </c>
      <c r="F57" s="280" t="s">
        <v>1247</v>
      </c>
      <c r="G57" s="281">
        <v>114</v>
      </c>
      <c r="H57" s="282" t="s">
        <v>1278</v>
      </c>
      <c r="I57" s="283" t="s">
        <v>297</v>
      </c>
      <c r="J57" s="283" t="s">
        <v>297</v>
      </c>
      <c r="K57" s="282" t="s">
        <v>1279</v>
      </c>
    </row>
    <row r="58" spans="1:11" ht="54" customHeight="1">
      <c r="A58" s="278" t="s">
        <v>1000</v>
      </c>
      <c r="B58" s="278">
        <v>1</v>
      </c>
      <c r="C58" s="278">
        <v>1</v>
      </c>
      <c r="D58" s="278">
        <f t="shared" si="1"/>
        <v>55</v>
      </c>
      <c r="E58" s="284" t="s">
        <v>1280</v>
      </c>
      <c r="F58" s="280" t="s">
        <v>1247</v>
      </c>
      <c r="G58" s="285" t="s">
        <v>113</v>
      </c>
      <c r="H58" s="282" t="s">
        <v>1281</v>
      </c>
      <c r="I58" s="283" t="s">
        <v>298</v>
      </c>
      <c r="J58" s="283" t="s">
        <v>298</v>
      </c>
      <c r="K58" s="282" t="s">
        <v>1240</v>
      </c>
    </row>
    <row r="59" spans="1:11" ht="54" customHeight="1">
      <c r="A59" s="278" t="s">
        <v>1000</v>
      </c>
      <c r="B59" s="278">
        <v>2</v>
      </c>
      <c r="C59" s="278">
        <v>2</v>
      </c>
      <c r="D59" s="278">
        <f t="shared" si="1"/>
        <v>56</v>
      </c>
      <c r="E59" s="284" t="s">
        <v>1282</v>
      </c>
      <c r="F59" s="280" t="s">
        <v>725</v>
      </c>
      <c r="G59" s="285">
        <v>840</v>
      </c>
      <c r="H59" s="282" t="s">
        <v>1283</v>
      </c>
      <c r="I59" s="283" t="s">
        <v>298</v>
      </c>
      <c r="J59" s="283" t="s">
        <v>298</v>
      </c>
      <c r="K59" s="282" t="s">
        <v>1284</v>
      </c>
    </row>
    <row r="60" spans="1:11" ht="54" customHeight="1">
      <c r="A60" s="278" t="s">
        <v>1000</v>
      </c>
      <c r="B60" s="278">
        <v>2</v>
      </c>
      <c r="C60" s="278">
        <v>2</v>
      </c>
      <c r="D60" s="278">
        <f t="shared" si="1"/>
        <v>57</v>
      </c>
      <c r="E60" s="284" t="s">
        <v>1285</v>
      </c>
      <c r="F60" s="280" t="s">
        <v>725</v>
      </c>
      <c r="G60" s="281">
        <v>282</v>
      </c>
      <c r="H60" s="282" t="s">
        <v>1286</v>
      </c>
      <c r="I60" s="283" t="s">
        <v>298</v>
      </c>
      <c r="J60" s="283" t="s">
        <v>298</v>
      </c>
      <c r="K60" s="282" t="s">
        <v>1287</v>
      </c>
    </row>
    <row r="61" spans="1:11" ht="54" customHeight="1">
      <c r="A61" s="278" t="s">
        <v>1000</v>
      </c>
      <c r="B61" s="278">
        <v>2</v>
      </c>
      <c r="C61" s="278">
        <v>3</v>
      </c>
      <c r="D61" s="278">
        <f t="shared" si="1"/>
        <v>58</v>
      </c>
      <c r="E61" s="279" t="s">
        <v>1025</v>
      </c>
      <c r="F61" s="280" t="s">
        <v>725</v>
      </c>
      <c r="G61" s="285">
        <v>775</v>
      </c>
      <c r="H61" s="282" t="s">
        <v>1288</v>
      </c>
      <c r="I61" s="283" t="s">
        <v>298</v>
      </c>
      <c r="J61" s="283" t="s">
        <v>298</v>
      </c>
      <c r="K61" s="282" t="s">
        <v>1240</v>
      </c>
    </row>
    <row r="62" spans="1:11" ht="81" customHeight="1">
      <c r="A62" s="278" t="s">
        <v>980</v>
      </c>
      <c r="B62" s="278">
        <v>2</v>
      </c>
      <c r="C62" s="278">
        <v>3</v>
      </c>
      <c r="D62" s="278">
        <f t="shared" si="1"/>
        <v>59</v>
      </c>
      <c r="E62" s="284" t="s">
        <v>1289</v>
      </c>
      <c r="F62" s="280" t="s">
        <v>725</v>
      </c>
      <c r="G62" s="285">
        <v>11299</v>
      </c>
      <c r="H62" s="282" t="s">
        <v>1290</v>
      </c>
      <c r="I62" s="283" t="s">
        <v>298</v>
      </c>
      <c r="J62" s="283" t="s">
        <v>298</v>
      </c>
      <c r="K62" s="282" t="s">
        <v>1291</v>
      </c>
    </row>
    <row r="63" spans="1:11" ht="54" customHeight="1">
      <c r="A63" s="278" t="s">
        <v>980</v>
      </c>
      <c r="B63" s="278">
        <v>2</v>
      </c>
      <c r="C63" s="278">
        <v>1</v>
      </c>
      <c r="D63" s="278">
        <f t="shared" si="1"/>
        <v>60</v>
      </c>
      <c r="E63" s="284" t="s">
        <v>1292</v>
      </c>
      <c r="F63" s="280" t="s">
        <v>725</v>
      </c>
      <c r="G63" s="281">
        <v>664</v>
      </c>
      <c r="H63" s="282" t="s">
        <v>1031</v>
      </c>
      <c r="I63" s="283" t="s">
        <v>298</v>
      </c>
      <c r="J63" s="283" t="s">
        <v>298</v>
      </c>
      <c r="K63" s="282" t="s">
        <v>1293</v>
      </c>
    </row>
    <row r="64" spans="1:11" ht="54" customHeight="1">
      <c r="A64" s="278" t="s">
        <v>980</v>
      </c>
      <c r="B64" s="280">
        <v>3</v>
      </c>
      <c r="C64" s="278">
        <v>1</v>
      </c>
      <c r="D64" s="278">
        <f t="shared" si="1"/>
        <v>61</v>
      </c>
      <c r="E64" s="32" t="s">
        <v>1294</v>
      </c>
      <c r="F64" s="287" t="s">
        <v>1295</v>
      </c>
      <c r="G64" s="281">
        <v>4579</v>
      </c>
      <c r="H64" s="282" t="s">
        <v>1296</v>
      </c>
      <c r="I64" s="283" t="s">
        <v>298</v>
      </c>
      <c r="J64" s="283" t="s">
        <v>298</v>
      </c>
      <c r="K64" s="282" t="s">
        <v>113</v>
      </c>
    </row>
    <row r="65" spans="1:11" ht="54" customHeight="1">
      <c r="A65" s="278" t="s">
        <v>980</v>
      </c>
      <c r="B65" s="280">
        <v>3</v>
      </c>
      <c r="C65" s="278">
        <v>1</v>
      </c>
      <c r="D65" s="278">
        <f t="shared" si="1"/>
        <v>62</v>
      </c>
      <c r="E65" s="36" t="s">
        <v>1297</v>
      </c>
      <c r="F65" s="287" t="s">
        <v>725</v>
      </c>
      <c r="G65" s="281">
        <v>121</v>
      </c>
      <c r="H65" s="282" t="s">
        <v>1298</v>
      </c>
      <c r="I65" s="283" t="s">
        <v>297</v>
      </c>
      <c r="J65" s="283" t="s">
        <v>297</v>
      </c>
      <c r="K65" s="282" t="s">
        <v>1035</v>
      </c>
    </row>
    <row r="66" spans="1:11" ht="54" customHeight="1">
      <c r="A66" s="278" t="s">
        <v>980</v>
      </c>
      <c r="B66" s="280">
        <v>3</v>
      </c>
      <c r="C66" s="278">
        <v>2</v>
      </c>
      <c r="D66" s="278">
        <f t="shared" si="1"/>
        <v>63</v>
      </c>
      <c r="E66" s="32" t="s">
        <v>1299</v>
      </c>
      <c r="F66" s="288" t="s">
        <v>725</v>
      </c>
      <c r="G66" s="281">
        <v>278</v>
      </c>
      <c r="H66" s="282" t="s">
        <v>1300</v>
      </c>
      <c r="I66" s="283" t="s">
        <v>298</v>
      </c>
      <c r="J66" s="283" t="s">
        <v>298</v>
      </c>
      <c r="K66" s="282" t="s">
        <v>1301</v>
      </c>
    </row>
    <row r="67" spans="1:11" ht="54" customHeight="1">
      <c r="A67" s="278" t="s">
        <v>1039</v>
      </c>
      <c r="B67" s="280">
        <v>1</v>
      </c>
      <c r="C67" s="278">
        <v>2</v>
      </c>
      <c r="D67" s="278">
        <f t="shared" si="1"/>
        <v>64</v>
      </c>
      <c r="E67" s="36" t="s">
        <v>1302</v>
      </c>
      <c r="F67" s="287" t="s">
        <v>1295</v>
      </c>
      <c r="G67" s="281">
        <v>352</v>
      </c>
      <c r="H67" s="282" t="s">
        <v>1303</v>
      </c>
      <c r="I67" s="283" t="s">
        <v>298</v>
      </c>
      <c r="J67" s="283" t="s">
        <v>298</v>
      </c>
      <c r="K67" s="282" t="s">
        <v>113</v>
      </c>
    </row>
    <row r="68" spans="1:11" ht="81" customHeight="1">
      <c r="A68" s="278" t="s">
        <v>1039</v>
      </c>
      <c r="B68" s="280">
        <v>1</v>
      </c>
      <c r="C68" s="278">
        <v>4</v>
      </c>
      <c r="D68" s="278">
        <f t="shared" si="1"/>
        <v>65</v>
      </c>
      <c r="E68" s="36" t="s">
        <v>1304</v>
      </c>
      <c r="F68" s="287" t="s">
        <v>1233</v>
      </c>
      <c r="G68" s="281">
        <v>500</v>
      </c>
      <c r="H68" s="282" t="s">
        <v>1305</v>
      </c>
      <c r="I68" s="283" t="s">
        <v>297</v>
      </c>
      <c r="J68" s="283" t="s">
        <v>297</v>
      </c>
      <c r="K68" s="282" t="s">
        <v>1306</v>
      </c>
    </row>
    <row r="69" spans="1:11" ht="54" customHeight="1">
      <c r="A69" s="278" t="s">
        <v>1039</v>
      </c>
      <c r="B69" s="280">
        <v>2</v>
      </c>
      <c r="C69" s="278">
        <v>8</v>
      </c>
      <c r="D69" s="278">
        <f t="shared" si="1"/>
        <v>66</v>
      </c>
      <c r="E69" s="32" t="s">
        <v>1042</v>
      </c>
      <c r="F69" s="288" t="s">
        <v>1233</v>
      </c>
      <c r="G69" s="281" t="s">
        <v>113</v>
      </c>
      <c r="H69" s="282" t="s">
        <v>1307</v>
      </c>
      <c r="I69" s="283" t="s">
        <v>298</v>
      </c>
      <c r="J69" s="283" t="s">
        <v>298</v>
      </c>
      <c r="K69" s="282" t="s">
        <v>802</v>
      </c>
    </row>
    <row r="70" spans="1:11" ht="54" customHeight="1">
      <c r="A70" s="278" t="s">
        <v>1039</v>
      </c>
      <c r="B70" s="280">
        <v>2</v>
      </c>
      <c r="C70" s="278">
        <v>8</v>
      </c>
      <c r="D70" s="278">
        <f t="shared" si="1"/>
        <v>67</v>
      </c>
      <c r="E70" s="36" t="s">
        <v>1044</v>
      </c>
      <c r="F70" s="287" t="s">
        <v>1233</v>
      </c>
      <c r="G70" s="281" t="s">
        <v>113</v>
      </c>
      <c r="H70" s="282" t="s">
        <v>1308</v>
      </c>
      <c r="I70" s="283" t="s">
        <v>298</v>
      </c>
      <c r="J70" s="283" t="s">
        <v>298</v>
      </c>
      <c r="K70" s="282" t="s">
        <v>802</v>
      </c>
    </row>
    <row r="71" spans="1:11" ht="54" customHeight="1">
      <c r="A71" s="278" t="s">
        <v>1039</v>
      </c>
      <c r="B71" s="280">
        <v>2</v>
      </c>
      <c r="C71" s="278">
        <v>7</v>
      </c>
      <c r="D71" s="278">
        <f t="shared" si="1"/>
        <v>68</v>
      </c>
      <c r="E71" s="32" t="s">
        <v>1309</v>
      </c>
      <c r="F71" s="288" t="s">
        <v>1233</v>
      </c>
      <c r="G71" s="281" t="s">
        <v>113</v>
      </c>
      <c r="H71" s="282" t="s">
        <v>1310</v>
      </c>
      <c r="I71" s="283" t="s">
        <v>298</v>
      </c>
      <c r="J71" s="283" t="s">
        <v>298</v>
      </c>
      <c r="K71" s="282" t="s">
        <v>1240</v>
      </c>
    </row>
    <row r="72" spans="1:11" ht="54" customHeight="1">
      <c r="A72" s="278" t="s">
        <v>1039</v>
      </c>
      <c r="B72" s="280">
        <v>2</v>
      </c>
      <c r="C72" s="278">
        <v>3</v>
      </c>
      <c r="D72" s="278">
        <f t="shared" si="1"/>
        <v>69</v>
      </c>
      <c r="E72" s="32" t="s">
        <v>1048</v>
      </c>
      <c r="F72" s="287" t="s">
        <v>1233</v>
      </c>
      <c r="G72" s="281">
        <v>470</v>
      </c>
      <c r="H72" s="282" t="s">
        <v>1311</v>
      </c>
      <c r="I72" s="283" t="s">
        <v>298</v>
      </c>
      <c r="J72" s="283" t="s">
        <v>298</v>
      </c>
      <c r="K72" s="282" t="s">
        <v>1312</v>
      </c>
    </row>
    <row r="73" spans="1:11" ht="54" customHeight="1">
      <c r="A73" s="278" t="s">
        <v>1039</v>
      </c>
      <c r="B73" s="280">
        <v>3</v>
      </c>
      <c r="C73" s="278">
        <v>3</v>
      </c>
      <c r="D73" s="278">
        <f t="shared" si="1"/>
        <v>70</v>
      </c>
      <c r="E73" s="32" t="s">
        <v>1313</v>
      </c>
      <c r="F73" s="288" t="s">
        <v>1233</v>
      </c>
      <c r="G73" s="281"/>
      <c r="H73" s="282" t="s">
        <v>1314</v>
      </c>
      <c r="I73" s="283" t="s">
        <v>298</v>
      </c>
      <c r="J73" s="283" t="s">
        <v>298</v>
      </c>
      <c r="K73" s="282" t="s">
        <v>1315</v>
      </c>
    </row>
    <row r="74" spans="1:11" ht="54" customHeight="1">
      <c r="A74" s="278" t="s">
        <v>1039</v>
      </c>
      <c r="B74" s="280">
        <v>3</v>
      </c>
      <c r="C74" s="278">
        <v>2</v>
      </c>
      <c r="D74" s="278">
        <f t="shared" si="1"/>
        <v>71</v>
      </c>
      <c r="E74" s="32" t="s">
        <v>1316</v>
      </c>
      <c r="F74" s="288" t="s">
        <v>1233</v>
      </c>
      <c r="G74" s="281" t="s">
        <v>113</v>
      </c>
      <c r="H74" s="282" t="s">
        <v>1317</v>
      </c>
      <c r="I74" s="283" t="s">
        <v>298</v>
      </c>
      <c r="J74" s="283" t="s">
        <v>298</v>
      </c>
      <c r="K74" s="282" t="s">
        <v>1318</v>
      </c>
    </row>
    <row r="75" spans="1:11" ht="54" customHeight="1">
      <c r="A75" s="278" t="s">
        <v>1039</v>
      </c>
      <c r="B75" s="280">
        <v>3</v>
      </c>
      <c r="C75" s="278">
        <v>2</v>
      </c>
      <c r="D75" s="278">
        <f t="shared" si="1"/>
        <v>72</v>
      </c>
      <c r="E75" s="32" t="s">
        <v>1319</v>
      </c>
      <c r="F75" s="288" t="s">
        <v>1233</v>
      </c>
      <c r="G75" s="281" t="s">
        <v>113</v>
      </c>
      <c r="H75" s="282" t="s">
        <v>1320</v>
      </c>
      <c r="I75" s="283" t="s">
        <v>298</v>
      </c>
      <c r="J75" s="283" t="s">
        <v>298</v>
      </c>
      <c r="K75" s="282" t="s">
        <v>1321</v>
      </c>
    </row>
    <row r="76" spans="1:11" ht="54" customHeight="1">
      <c r="A76" s="278" t="s">
        <v>1039</v>
      </c>
      <c r="B76" s="280">
        <v>3</v>
      </c>
      <c r="C76" s="278">
        <v>2</v>
      </c>
      <c r="D76" s="278">
        <f t="shared" si="1"/>
        <v>73</v>
      </c>
      <c r="E76" s="32" t="s">
        <v>1058</v>
      </c>
      <c r="F76" s="288" t="s">
        <v>1233</v>
      </c>
      <c r="G76" s="281" t="s">
        <v>113</v>
      </c>
      <c r="H76" s="282" t="s">
        <v>1322</v>
      </c>
      <c r="I76" s="283" t="s">
        <v>436</v>
      </c>
      <c r="J76" s="283" t="s">
        <v>436</v>
      </c>
      <c r="K76" s="282" t="s">
        <v>1323</v>
      </c>
    </row>
    <row r="77" spans="1:11" ht="54" customHeight="1">
      <c r="A77" s="278" t="s">
        <v>1039</v>
      </c>
      <c r="B77" s="280">
        <v>3</v>
      </c>
      <c r="C77" s="278">
        <v>1</v>
      </c>
      <c r="D77" s="278">
        <f t="shared" si="1"/>
        <v>74</v>
      </c>
      <c r="E77" s="32" t="s">
        <v>1061</v>
      </c>
      <c r="F77" s="288" t="s">
        <v>1233</v>
      </c>
      <c r="G77" s="281" t="s">
        <v>113</v>
      </c>
      <c r="H77" s="282" t="s">
        <v>1324</v>
      </c>
      <c r="I77" s="283" t="s">
        <v>298</v>
      </c>
      <c r="J77" s="283" t="s">
        <v>298</v>
      </c>
      <c r="K77" s="282" t="s">
        <v>110</v>
      </c>
    </row>
    <row r="78" spans="1:11" ht="54" customHeight="1">
      <c r="A78" s="278" t="s">
        <v>1039</v>
      </c>
      <c r="B78" s="280">
        <v>3</v>
      </c>
      <c r="C78" s="278">
        <v>2</v>
      </c>
      <c r="D78" s="278">
        <f t="shared" si="1"/>
        <v>75</v>
      </c>
      <c r="E78" s="32" t="s">
        <v>1065</v>
      </c>
      <c r="F78" s="288" t="s">
        <v>1233</v>
      </c>
      <c r="G78" s="281" t="s">
        <v>113</v>
      </c>
      <c r="H78" s="282" t="s">
        <v>1325</v>
      </c>
      <c r="I78" s="283" t="s">
        <v>298</v>
      </c>
      <c r="J78" s="283" t="s">
        <v>298</v>
      </c>
      <c r="K78" s="282" t="s">
        <v>1326</v>
      </c>
    </row>
    <row r="79" spans="1:11" ht="108" customHeight="1">
      <c r="A79" s="278" t="s">
        <v>1067</v>
      </c>
      <c r="B79" s="280">
        <v>1</v>
      </c>
      <c r="C79" s="278">
        <v>1</v>
      </c>
      <c r="D79" s="278">
        <f t="shared" si="1"/>
        <v>76</v>
      </c>
      <c r="E79" s="32" t="s">
        <v>1327</v>
      </c>
      <c r="F79" s="287" t="s">
        <v>1158</v>
      </c>
      <c r="G79" s="281">
        <v>10270</v>
      </c>
      <c r="H79" s="282" t="s">
        <v>1328</v>
      </c>
      <c r="I79" s="283" t="s">
        <v>298</v>
      </c>
      <c r="J79" s="283" t="s">
        <v>298</v>
      </c>
      <c r="K79" s="282" t="s">
        <v>110</v>
      </c>
    </row>
    <row r="80" spans="1:11" ht="54" customHeight="1">
      <c r="A80" s="278" t="s">
        <v>1067</v>
      </c>
      <c r="B80" s="280">
        <v>1</v>
      </c>
      <c r="C80" s="278">
        <v>1</v>
      </c>
      <c r="D80" s="278">
        <f t="shared" si="1"/>
        <v>77</v>
      </c>
      <c r="E80" s="36" t="s">
        <v>1329</v>
      </c>
      <c r="F80" s="287" t="s">
        <v>1158</v>
      </c>
      <c r="G80" s="281" t="s">
        <v>113</v>
      </c>
      <c r="H80" s="282" t="s">
        <v>1330</v>
      </c>
      <c r="I80" s="283" t="s">
        <v>298</v>
      </c>
      <c r="J80" s="283" t="s">
        <v>298</v>
      </c>
      <c r="K80" s="282" t="s">
        <v>1331</v>
      </c>
    </row>
    <row r="81" spans="1:11" ht="54" customHeight="1">
      <c r="A81" s="278" t="s">
        <v>1067</v>
      </c>
      <c r="B81" s="280">
        <v>1</v>
      </c>
      <c r="C81" s="278">
        <v>2</v>
      </c>
      <c r="D81" s="278">
        <f t="shared" si="1"/>
        <v>78</v>
      </c>
      <c r="E81" s="32" t="s">
        <v>1332</v>
      </c>
      <c r="F81" s="287" t="s">
        <v>1158</v>
      </c>
      <c r="G81" s="281" t="s">
        <v>113</v>
      </c>
      <c r="H81" s="282" t="s">
        <v>1333</v>
      </c>
      <c r="I81" s="283" t="s">
        <v>298</v>
      </c>
      <c r="J81" s="283" t="s">
        <v>298</v>
      </c>
      <c r="K81" s="282" t="s">
        <v>110</v>
      </c>
    </row>
    <row r="82" spans="1:11" ht="54" customHeight="1">
      <c r="A82" s="278" t="s">
        <v>1067</v>
      </c>
      <c r="B82" s="280">
        <v>1</v>
      </c>
      <c r="C82" s="278">
        <v>1</v>
      </c>
      <c r="D82" s="278">
        <f t="shared" si="1"/>
        <v>79</v>
      </c>
      <c r="E82" s="32" t="s">
        <v>1334</v>
      </c>
      <c r="F82" s="288" t="s">
        <v>1158</v>
      </c>
      <c r="G82" s="281" t="s">
        <v>113</v>
      </c>
      <c r="H82" s="282" t="s">
        <v>1335</v>
      </c>
      <c r="I82" s="283" t="s">
        <v>298</v>
      </c>
      <c r="J82" s="283" t="s">
        <v>298</v>
      </c>
      <c r="K82" s="282" t="s">
        <v>110</v>
      </c>
    </row>
    <row r="83" spans="1:11" ht="81" customHeight="1">
      <c r="A83" s="278" t="s">
        <v>1067</v>
      </c>
      <c r="B83" s="280">
        <v>1</v>
      </c>
      <c r="C83" s="278">
        <v>2</v>
      </c>
      <c r="D83" s="278">
        <f t="shared" si="1"/>
        <v>80</v>
      </c>
      <c r="E83" s="32" t="s">
        <v>1336</v>
      </c>
      <c r="F83" s="288" t="s">
        <v>1233</v>
      </c>
      <c r="G83" s="281" t="s">
        <v>113</v>
      </c>
      <c r="H83" s="282" t="s">
        <v>1337</v>
      </c>
      <c r="I83" s="283" t="s">
        <v>298</v>
      </c>
      <c r="J83" s="283" t="s">
        <v>298</v>
      </c>
      <c r="K83" s="282" t="s">
        <v>110</v>
      </c>
    </row>
    <row r="84" spans="1:11" ht="54" customHeight="1">
      <c r="A84" s="278" t="s">
        <v>1078</v>
      </c>
      <c r="B84" s="278">
        <v>1</v>
      </c>
      <c r="C84" s="278">
        <v>2</v>
      </c>
      <c r="D84" s="278">
        <f t="shared" si="1"/>
        <v>81</v>
      </c>
      <c r="E84" s="32" t="s">
        <v>1338</v>
      </c>
      <c r="F84" s="288" t="s">
        <v>1158</v>
      </c>
      <c r="G84" s="281">
        <v>1801</v>
      </c>
      <c r="H84" s="282" t="s">
        <v>1339</v>
      </c>
      <c r="I84" s="283" t="s">
        <v>298</v>
      </c>
      <c r="J84" s="283" t="s">
        <v>298</v>
      </c>
      <c r="K84" s="282" t="s">
        <v>1340</v>
      </c>
    </row>
    <row r="85" spans="1:11" ht="54" customHeight="1">
      <c r="A85" s="278" t="s">
        <v>1078</v>
      </c>
      <c r="B85" s="278">
        <v>1</v>
      </c>
      <c r="C85" s="278">
        <v>2</v>
      </c>
      <c r="D85" s="278">
        <f t="shared" si="1"/>
        <v>82</v>
      </c>
      <c r="E85" s="284" t="s">
        <v>1341</v>
      </c>
      <c r="F85" s="280" t="s">
        <v>1158</v>
      </c>
      <c r="G85" s="281">
        <v>2542</v>
      </c>
      <c r="H85" s="282" t="s">
        <v>1342</v>
      </c>
      <c r="I85" s="283" t="s">
        <v>298</v>
      </c>
      <c r="J85" s="283" t="s">
        <v>298</v>
      </c>
      <c r="K85" s="282" t="s">
        <v>1343</v>
      </c>
    </row>
    <row r="86" spans="1:11" ht="54" customHeight="1">
      <c r="A86" s="278" t="s">
        <v>1078</v>
      </c>
      <c r="B86" s="278">
        <v>1</v>
      </c>
      <c r="C86" s="278">
        <v>1</v>
      </c>
      <c r="D86" s="278">
        <f t="shared" si="1"/>
        <v>83</v>
      </c>
      <c r="E86" s="284" t="s">
        <v>1084</v>
      </c>
      <c r="F86" s="280" t="s">
        <v>1158</v>
      </c>
      <c r="G86" s="281">
        <v>5832</v>
      </c>
      <c r="H86" s="282" t="s">
        <v>1344</v>
      </c>
      <c r="I86" s="283" t="s">
        <v>298</v>
      </c>
      <c r="J86" s="283" t="s">
        <v>298</v>
      </c>
      <c r="K86" s="282" t="s">
        <v>1340</v>
      </c>
    </row>
    <row r="87" spans="1:11" ht="54" customHeight="1">
      <c r="A87" s="278" t="s">
        <v>1078</v>
      </c>
      <c r="B87" s="278">
        <v>1</v>
      </c>
      <c r="C87" s="278">
        <v>1</v>
      </c>
      <c r="D87" s="278">
        <f t="shared" si="1"/>
        <v>84</v>
      </c>
      <c r="E87" s="284" t="s">
        <v>1345</v>
      </c>
      <c r="F87" s="280" t="s">
        <v>1216</v>
      </c>
      <c r="G87" s="281" t="s">
        <v>113</v>
      </c>
      <c r="H87" s="282" t="s">
        <v>1346</v>
      </c>
      <c r="I87" s="283" t="s">
        <v>298</v>
      </c>
      <c r="J87" s="283" t="s">
        <v>298</v>
      </c>
      <c r="K87" s="282" t="s">
        <v>1347</v>
      </c>
    </row>
    <row r="88" spans="1:11" ht="54" customHeight="1">
      <c r="A88" s="278" t="s">
        <v>1078</v>
      </c>
      <c r="B88" s="278">
        <v>1</v>
      </c>
      <c r="C88" s="278">
        <v>1</v>
      </c>
      <c r="D88" s="278">
        <f t="shared" si="1"/>
        <v>85</v>
      </c>
      <c r="E88" s="284" t="s">
        <v>1348</v>
      </c>
      <c r="F88" s="280" t="s">
        <v>1216</v>
      </c>
      <c r="G88" s="281" t="s">
        <v>113</v>
      </c>
      <c r="H88" s="286" t="s">
        <v>1349</v>
      </c>
      <c r="I88" s="283" t="s">
        <v>298</v>
      </c>
      <c r="J88" s="283" t="s">
        <v>298</v>
      </c>
      <c r="K88" s="282" t="s">
        <v>1350</v>
      </c>
    </row>
    <row r="89" spans="1:11" ht="54" customHeight="1">
      <c r="A89" s="278" t="s">
        <v>1078</v>
      </c>
      <c r="B89" s="278">
        <v>1</v>
      </c>
      <c r="C89" s="278">
        <v>2</v>
      </c>
      <c r="D89" s="278">
        <f t="shared" si="1"/>
        <v>86</v>
      </c>
      <c r="E89" s="284" t="s">
        <v>1351</v>
      </c>
      <c r="F89" s="280" t="s">
        <v>1158</v>
      </c>
      <c r="G89" s="281">
        <v>700</v>
      </c>
      <c r="H89" s="282" t="s">
        <v>1352</v>
      </c>
      <c r="I89" s="283" t="s">
        <v>298</v>
      </c>
      <c r="J89" s="283" t="s">
        <v>298</v>
      </c>
      <c r="K89" s="282" t="s">
        <v>1340</v>
      </c>
    </row>
    <row r="90" spans="1:11" ht="54" customHeight="1">
      <c r="A90" s="278" t="s">
        <v>1078</v>
      </c>
      <c r="B90" s="278">
        <v>1</v>
      </c>
      <c r="C90" s="278">
        <v>2</v>
      </c>
      <c r="D90" s="278">
        <f t="shared" si="1"/>
        <v>87</v>
      </c>
      <c r="E90" s="32" t="s">
        <v>1353</v>
      </c>
      <c r="F90" s="288" t="s">
        <v>1158</v>
      </c>
      <c r="G90" s="281">
        <v>1940</v>
      </c>
      <c r="H90" s="282" t="s">
        <v>1354</v>
      </c>
      <c r="I90" s="283" t="s">
        <v>298</v>
      </c>
      <c r="J90" s="283" t="s">
        <v>298</v>
      </c>
      <c r="K90" s="282" t="s">
        <v>1355</v>
      </c>
    </row>
    <row r="91" spans="1:11" ht="54" customHeight="1">
      <c r="A91" s="278" t="s">
        <v>1356</v>
      </c>
      <c r="B91" s="278">
        <v>2</v>
      </c>
      <c r="C91" s="278">
        <v>1</v>
      </c>
      <c r="D91" s="278">
        <f t="shared" si="1"/>
        <v>88</v>
      </c>
      <c r="E91" s="32" t="s">
        <v>1357</v>
      </c>
      <c r="F91" s="287" t="s">
        <v>725</v>
      </c>
      <c r="G91" s="281" t="s">
        <v>113</v>
      </c>
      <c r="H91" s="282" t="s">
        <v>1358</v>
      </c>
      <c r="I91" s="283" t="s">
        <v>298</v>
      </c>
      <c r="J91" s="283" t="s">
        <v>298</v>
      </c>
      <c r="K91" s="282" t="s">
        <v>1359</v>
      </c>
    </row>
    <row r="92" spans="1:11" ht="54" customHeight="1">
      <c r="A92" s="278" t="s">
        <v>1356</v>
      </c>
      <c r="B92" s="278">
        <v>2</v>
      </c>
      <c r="C92" s="278">
        <v>3</v>
      </c>
      <c r="D92" s="278">
        <f t="shared" si="1"/>
        <v>89</v>
      </c>
      <c r="E92" s="32" t="s">
        <v>1360</v>
      </c>
      <c r="F92" s="287" t="s">
        <v>725</v>
      </c>
      <c r="G92" s="281">
        <v>7938</v>
      </c>
      <c r="H92" s="282" t="s">
        <v>1361</v>
      </c>
      <c r="I92" s="283" t="s">
        <v>298</v>
      </c>
      <c r="J92" s="283" t="s">
        <v>298</v>
      </c>
      <c r="K92" s="282" t="s">
        <v>1362</v>
      </c>
    </row>
    <row r="93" spans="1:11" ht="54" customHeight="1">
      <c r="A93" s="278" t="s">
        <v>1356</v>
      </c>
      <c r="B93" s="278">
        <v>2</v>
      </c>
      <c r="C93" s="278">
        <v>2</v>
      </c>
      <c r="D93" s="278">
        <f t="shared" si="1"/>
        <v>90</v>
      </c>
      <c r="E93" s="32" t="s">
        <v>1106</v>
      </c>
      <c r="F93" s="287" t="s">
        <v>725</v>
      </c>
      <c r="G93" s="281">
        <v>1752</v>
      </c>
      <c r="H93" s="282" t="s">
        <v>1363</v>
      </c>
      <c r="I93" s="283" t="s">
        <v>298</v>
      </c>
      <c r="J93" s="283" t="s">
        <v>298</v>
      </c>
      <c r="K93" s="282" t="s">
        <v>1364</v>
      </c>
    </row>
    <row r="94" spans="1:11" ht="54" customHeight="1">
      <c r="A94" s="278" t="s">
        <v>1356</v>
      </c>
      <c r="B94" s="278">
        <v>2</v>
      </c>
      <c r="C94" s="278">
        <v>1</v>
      </c>
      <c r="D94" s="278">
        <f t="shared" si="1"/>
        <v>91</v>
      </c>
      <c r="E94" s="279" t="s">
        <v>1109</v>
      </c>
      <c r="F94" s="280" t="s">
        <v>725</v>
      </c>
      <c r="G94" s="281" t="s">
        <v>113</v>
      </c>
      <c r="H94" s="282" t="s">
        <v>1365</v>
      </c>
      <c r="I94" s="283" t="s">
        <v>298</v>
      </c>
      <c r="J94" s="283" t="s">
        <v>298</v>
      </c>
      <c r="K94" s="282" t="s">
        <v>1366</v>
      </c>
    </row>
    <row r="95" spans="1:11" ht="81" customHeight="1">
      <c r="A95" s="278" t="s">
        <v>1356</v>
      </c>
      <c r="B95" s="278">
        <v>2</v>
      </c>
      <c r="C95" s="278">
        <v>3</v>
      </c>
      <c r="D95" s="278">
        <f t="shared" si="1"/>
        <v>92</v>
      </c>
      <c r="E95" s="279" t="s">
        <v>1112</v>
      </c>
      <c r="F95" s="280" t="s">
        <v>1233</v>
      </c>
      <c r="G95" s="281">
        <v>5682</v>
      </c>
      <c r="H95" s="282" t="s">
        <v>1367</v>
      </c>
      <c r="I95" s="283" t="s">
        <v>298</v>
      </c>
      <c r="J95" s="283" t="s">
        <v>298</v>
      </c>
      <c r="K95" s="282" t="s">
        <v>110</v>
      </c>
    </row>
    <row r="96" spans="1:11" ht="81" customHeight="1">
      <c r="A96" s="278" t="s">
        <v>1356</v>
      </c>
      <c r="B96" s="278">
        <v>2</v>
      </c>
      <c r="C96" s="278">
        <v>1</v>
      </c>
      <c r="D96" s="278">
        <f t="shared" si="1"/>
        <v>93</v>
      </c>
      <c r="E96" s="284" t="s">
        <v>1114</v>
      </c>
      <c r="F96" s="280" t="s">
        <v>1233</v>
      </c>
      <c r="G96" s="281">
        <v>258</v>
      </c>
      <c r="H96" s="282" t="s">
        <v>1368</v>
      </c>
      <c r="I96" s="283" t="s">
        <v>298</v>
      </c>
      <c r="J96" s="283" t="s">
        <v>298</v>
      </c>
      <c r="K96" s="282" t="s">
        <v>110</v>
      </c>
    </row>
    <row r="97" spans="1:11" ht="81" customHeight="1">
      <c r="A97" s="278" t="s">
        <v>1118</v>
      </c>
      <c r="B97" s="280">
        <v>1</v>
      </c>
      <c r="C97" s="278">
        <v>1</v>
      </c>
      <c r="D97" s="278">
        <f t="shared" si="1"/>
        <v>94</v>
      </c>
      <c r="E97" s="284" t="s">
        <v>1119</v>
      </c>
      <c r="F97" s="280" t="s">
        <v>1233</v>
      </c>
      <c r="G97" s="281">
        <v>483</v>
      </c>
      <c r="H97" s="282" t="s">
        <v>1369</v>
      </c>
      <c r="I97" s="283" t="s">
        <v>298</v>
      </c>
      <c r="J97" s="283" t="s">
        <v>298</v>
      </c>
      <c r="K97" s="282" t="s">
        <v>110</v>
      </c>
    </row>
    <row r="98" spans="1:11" ht="81" customHeight="1">
      <c r="A98" s="278" t="s">
        <v>1118</v>
      </c>
      <c r="B98" s="280">
        <v>1</v>
      </c>
      <c r="C98" s="278">
        <v>1</v>
      </c>
      <c r="D98" s="278">
        <f t="shared" si="1"/>
        <v>95</v>
      </c>
      <c r="E98" s="284" t="s">
        <v>1370</v>
      </c>
      <c r="F98" s="280" t="s">
        <v>1247</v>
      </c>
      <c r="G98" s="289">
        <v>1602</v>
      </c>
      <c r="H98" s="282" t="s">
        <v>1371</v>
      </c>
      <c r="I98" s="283" t="s">
        <v>298</v>
      </c>
      <c r="J98" s="283" t="s">
        <v>298</v>
      </c>
      <c r="K98" s="282" t="s">
        <v>1372</v>
      </c>
    </row>
    <row r="99" spans="1:11" ht="81" customHeight="1">
      <c r="A99" s="278" t="s">
        <v>1118</v>
      </c>
      <c r="B99" s="280">
        <v>1</v>
      </c>
      <c r="C99" s="278">
        <v>1</v>
      </c>
      <c r="D99" s="278">
        <f t="shared" si="1"/>
        <v>96</v>
      </c>
      <c r="E99" s="284" t="s">
        <v>1126</v>
      </c>
      <c r="F99" s="280" t="s">
        <v>1247</v>
      </c>
      <c r="G99" s="289">
        <v>5329</v>
      </c>
      <c r="H99" s="282" t="s">
        <v>1373</v>
      </c>
      <c r="I99" s="283" t="s">
        <v>298</v>
      </c>
      <c r="J99" s="283" t="s">
        <v>298</v>
      </c>
      <c r="K99" s="282" t="s">
        <v>1374</v>
      </c>
    </row>
    <row r="100" spans="1:11" ht="54" customHeight="1">
      <c r="A100" s="278" t="s">
        <v>1118</v>
      </c>
      <c r="B100" s="280">
        <v>1</v>
      </c>
      <c r="C100" s="278">
        <v>1</v>
      </c>
      <c r="D100" s="278">
        <f t="shared" si="1"/>
        <v>97</v>
      </c>
      <c r="E100" s="284" t="s">
        <v>1375</v>
      </c>
      <c r="F100" s="280" t="s">
        <v>1247</v>
      </c>
      <c r="G100" s="281" t="s">
        <v>113</v>
      </c>
      <c r="H100" s="282" t="s">
        <v>1376</v>
      </c>
      <c r="I100" s="290" t="s">
        <v>10</v>
      </c>
      <c r="J100" s="290" t="s">
        <v>298</v>
      </c>
      <c r="K100" s="282" t="s">
        <v>1377</v>
      </c>
    </row>
    <row r="101" spans="1:11" ht="54" customHeight="1">
      <c r="A101" s="278" t="s">
        <v>1118</v>
      </c>
      <c r="B101" s="280">
        <v>1</v>
      </c>
      <c r="C101" s="278">
        <v>1</v>
      </c>
      <c r="D101" s="278">
        <f t="shared" si="1"/>
        <v>98</v>
      </c>
      <c r="E101" s="284" t="s">
        <v>1378</v>
      </c>
      <c r="F101" s="280" t="s">
        <v>1247</v>
      </c>
      <c r="G101" s="281">
        <v>121</v>
      </c>
      <c r="H101" s="282" t="s">
        <v>1379</v>
      </c>
      <c r="I101" s="283" t="s">
        <v>298</v>
      </c>
      <c r="J101" s="283" t="s">
        <v>298</v>
      </c>
      <c r="K101" s="282" t="s">
        <v>110</v>
      </c>
    </row>
    <row r="102" spans="1:11" ht="54" customHeight="1">
      <c r="A102" s="278" t="s">
        <v>1118</v>
      </c>
      <c r="B102" s="280">
        <v>1</v>
      </c>
      <c r="C102" s="278">
        <v>1</v>
      </c>
      <c r="D102" s="278">
        <f t="shared" si="1"/>
        <v>99</v>
      </c>
      <c r="E102" s="284" t="s">
        <v>1380</v>
      </c>
      <c r="F102" s="280" t="s">
        <v>1247</v>
      </c>
      <c r="G102" s="289">
        <v>21345</v>
      </c>
      <c r="H102" s="282" t="s">
        <v>1381</v>
      </c>
      <c r="I102" s="283" t="s">
        <v>298</v>
      </c>
      <c r="J102" s="283" t="s">
        <v>298</v>
      </c>
      <c r="K102" s="282" t="s">
        <v>110</v>
      </c>
    </row>
    <row r="103" spans="1:11" ht="54" customHeight="1">
      <c r="A103" s="278" t="s">
        <v>1118</v>
      </c>
      <c r="B103" s="280">
        <v>1</v>
      </c>
      <c r="C103" s="278">
        <v>2</v>
      </c>
      <c r="D103" s="278">
        <f t="shared" si="1"/>
        <v>100</v>
      </c>
      <c r="E103" s="284" t="s">
        <v>1382</v>
      </c>
      <c r="F103" s="280" t="s">
        <v>1247</v>
      </c>
      <c r="G103" s="291">
        <v>155</v>
      </c>
      <c r="H103" s="282" t="s">
        <v>1383</v>
      </c>
      <c r="I103" s="283" t="s">
        <v>298</v>
      </c>
      <c r="J103" s="283" t="s">
        <v>298</v>
      </c>
      <c r="K103" s="282" t="s">
        <v>110</v>
      </c>
    </row>
    <row r="104" spans="1:11" ht="54" customHeight="1">
      <c r="A104" s="278" t="s">
        <v>1118</v>
      </c>
      <c r="B104" s="280">
        <v>1</v>
      </c>
      <c r="C104" s="278">
        <v>2</v>
      </c>
      <c r="D104" s="278">
        <f t="shared" si="1"/>
        <v>101</v>
      </c>
      <c r="E104" s="284" t="s">
        <v>1384</v>
      </c>
      <c r="F104" s="280" t="s">
        <v>1247</v>
      </c>
      <c r="G104" s="291">
        <v>2059</v>
      </c>
      <c r="H104" s="282" t="s">
        <v>1385</v>
      </c>
      <c r="I104" s="283" t="s">
        <v>298</v>
      </c>
      <c r="J104" s="283" t="s">
        <v>298</v>
      </c>
      <c r="K104" s="282" t="s">
        <v>110</v>
      </c>
    </row>
    <row r="105" spans="1:11" ht="54" customHeight="1">
      <c r="A105" s="278" t="s">
        <v>1118</v>
      </c>
      <c r="B105" s="280">
        <v>1</v>
      </c>
      <c r="C105" s="278">
        <v>2</v>
      </c>
      <c r="D105" s="278">
        <f t="shared" si="1"/>
        <v>102</v>
      </c>
      <c r="E105" s="284" t="s">
        <v>1386</v>
      </c>
      <c r="F105" s="280" t="s">
        <v>1247</v>
      </c>
      <c r="G105" s="281">
        <v>73569</v>
      </c>
      <c r="H105" s="282" t="s">
        <v>1387</v>
      </c>
      <c r="I105" s="283" t="s">
        <v>298</v>
      </c>
      <c r="J105" s="283" t="s">
        <v>298</v>
      </c>
      <c r="K105" s="282" t="s">
        <v>110</v>
      </c>
    </row>
    <row r="106" spans="1:11" ht="54" customHeight="1">
      <c r="A106" s="278" t="s">
        <v>1118</v>
      </c>
      <c r="B106" s="280">
        <v>1</v>
      </c>
      <c r="C106" s="278">
        <v>2</v>
      </c>
      <c r="D106" s="278">
        <f t="shared" si="1"/>
        <v>103</v>
      </c>
      <c r="E106" s="284" t="s">
        <v>1388</v>
      </c>
      <c r="F106" s="280" t="s">
        <v>1247</v>
      </c>
      <c r="G106" s="281" t="s">
        <v>113</v>
      </c>
      <c r="H106" s="282" t="s">
        <v>1389</v>
      </c>
      <c r="I106" s="283" t="s">
        <v>298</v>
      </c>
      <c r="J106" s="283" t="s">
        <v>298</v>
      </c>
      <c r="K106" s="282" t="s">
        <v>1390</v>
      </c>
    </row>
    <row r="107" spans="1:11" ht="54" customHeight="1">
      <c r="A107" s="278" t="s">
        <v>1118</v>
      </c>
      <c r="B107" s="280">
        <v>1</v>
      </c>
      <c r="C107" s="278">
        <v>2</v>
      </c>
      <c r="D107" s="278">
        <f t="shared" si="1"/>
        <v>104</v>
      </c>
      <c r="E107" s="284" t="s">
        <v>1391</v>
      </c>
      <c r="F107" s="280" t="s">
        <v>1247</v>
      </c>
      <c r="G107" s="281">
        <v>5215</v>
      </c>
      <c r="H107" s="282" t="s">
        <v>1392</v>
      </c>
      <c r="I107" s="283" t="s">
        <v>298</v>
      </c>
      <c r="J107" s="283" t="s">
        <v>298</v>
      </c>
      <c r="K107" s="282" t="s">
        <v>110</v>
      </c>
    </row>
    <row r="108" spans="1:11" ht="54" customHeight="1">
      <c r="A108" s="292" t="s">
        <v>1118</v>
      </c>
      <c r="B108" s="293">
        <v>1</v>
      </c>
      <c r="C108" s="292">
        <v>1</v>
      </c>
      <c r="D108" s="292">
        <f>D107+1</f>
        <v>105</v>
      </c>
      <c r="E108" s="294" t="s">
        <v>1393</v>
      </c>
      <c r="F108" s="293" t="s">
        <v>1233</v>
      </c>
      <c r="G108" s="295">
        <v>1587</v>
      </c>
      <c r="H108" s="296" t="s">
        <v>1394</v>
      </c>
      <c r="I108" s="297" t="s">
        <v>298</v>
      </c>
      <c r="J108" s="297" t="s">
        <v>298</v>
      </c>
      <c r="K108" s="296" t="s">
        <v>110</v>
      </c>
    </row>
    <row r="110" spans="5:7" ht="19.5" customHeight="1">
      <c r="E110" s="299" t="s">
        <v>285</v>
      </c>
      <c r="F110" s="300"/>
      <c r="G110" s="71"/>
    </row>
    <row r="111" spans="5:7" ht="19.5" customHeight="1">
      <c r="E111" s="301" t="s">
        <v>286</v>
      </c>
      <c r="G111" s="73"/>
    </row>
    <row r="112" spans="5:7" ht="19.5" customHeight="1">
      <c r="E112" s="301" t="s">
        <v>586</v>
      </c>
      <c r="G112" s="73"/>
    </row>
    <row r="113" spans="5:7" ht="19.5" customHeight="1">
      <c r="E113" s="302" t="s">
        <v>288</v>
      </c>
      <c r="F113" s="303"/>
      <c r="G113" s="75"/>
    </row>
  </sheetData>
  <sheetProtection/>
  <mergeCells count="1">
    <mergeCell ref="A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06"/>
  <sheetViews>
    <sheetView zoomScale="75" zoomScaleNormal="75" zoomScalePageLayoutView="0" workbookViewId="0" topLeftCell="A1">
      <selection activeCell="A1" sqref="A1:I1"/>
    </sheetView>
  </sheetViews>
  <sheetFormatPr defaultColWidth="9.00390625" defaultRowHeight="13.5"/>
  <cols>
    <col min="1" max="3" width="5.75390625" style="212" customWidth="1"/>
    <col min="4" max="4" width="62.50390625" style="212" customWidth="1"/>
    <col min="5" max="5" width="12.75390625" style="214" customWidth="1"/>
    <col min="6" max="6" width="8.875" style="215" customWidth="1"/>
    <col min="7" max="7" width="62.50390625" style="212" customWidth="1"/>
    <col min="8" max="8" width="5.00390625" style="214" customWidth="1"/>
    <col min="9" max="9" width="36.125" style="251" customWidth="1"/>
    <col min="10" max="16384" width="9.00390625" style="212" customWidth="1"/>
  </cols>
  <sheetData>
    <row r="1" spans="1:9" ht="18.75">
      <c r="A1" s="213" t="s">
        <v>868</v>
      </c>
      <c r="B1" s="213"/>
      <c r="C1" s="213"/>
      <c r="D1" s="213"/>
      <c r="E1" s="213"/>
      <c r="F1" s="213"/>
      <c r="G1" s="213"/>
      <c r="H1" s="213"/>
      <c r="I1" s="213"/>
    </row>
    <row r="2" ht="13.5">
      <c r="I2" s="216" t="s">
        <v>588</v>
      </c>
    </row>
    <row r="3" spans="1:9" ht="36" customHeight="1">
      <c r="A3" s="217" t="s">
        <v>869</v>
      </c>
      <c r="B3" s="217" t="s">
        <v>870</v>
      </c>
      <c r="C3" s="218" t="s">
        <v>871</v>
      </c>
      <c r="D3" s="219" t="s">
        <v>8</v>
      </c>
      <c r="E3" s="220" t="s">
        <v>589</v>
      </c>
      <c r="F3" s="221" t="s">
        <v>872</v>
      </c>
      <c r="G3" s="220" t="s">
        <v>873</v>
      </c>
      <c r="H3" s="222" t="s">
        <v>874</v>
      </c>
      <c r="I3" s="223" t="s">
        <v>9</v>
      </c>
    </row>
    <row r="4" spans="1:9" ht="36.75" customHeight="1">
      <c r="A4" s="224" t="s">
        <v>875</v>
      </c>
      <c r="B4" s="225">
        <v>1</v>
      </c>
      <c r="C4" s="226">
        <v>1</v>
      </c>
      <c r="D4" s="227" t="s">
        <v>876</v>
      </c>
      <c r="E4" s="228" t="s">
        <v>593</v>
      </c>
      <c r="F4" s="229">
        <v>400</v>
      </c>
      <c r="G4" s="227" t="s">
        <v>877</v>
      </c>
      <c r="H4" s="228" t="s">
        <v>298</v>
      </c>
      <c r="I4" s="227" t="s">
        <v>110</v>
      </c>
    </row>
    <row r="5" spans="1:9" ht="36.75" customHeight="1">
      <c r="A5" s="230" t="s">
        <v>875</v>
      </c>
      <c r="B5" s="225">
        <v>1</v>
      </c>
      <c r="C5" s="231">
        <v>2</v>
      </c>
      <c r="D5" s="232" t="s">
        <v>878</v>
      </c>
      <c r="E5" s="233" t="s">
        <v>593</v>
      </c>
      <c r="F5" s="234">
        <v>14800</v>
      </c>
      <c r="G5" s="235" t="s">
        <v>879</v>
      </c>
      <c r="H5" s="233" t="s">
        <v>298</v>
      </c>
      <c r="I5" s="235" t="s">
        <v>110</v>
      </c>
    </row>
    <row r="6" spans="1:9" ht="36.75" customHeight="1">
      <c r="A6" s="230" t="s">
        <v>875</v>
      </c>
      <c r="B6" s="225">
        <v>1</v>
      </c>
      <c r="C6" s="231">
        <v>3</v>
      </c>
      <c r="D6" s="235" t="s">
        <v>880</v>
      </c>
      <c r="E6" s="233" t="s">
        <v>593</v>
      </c>
      <c r="F6" s="234">
        <v>59088</v>
      </c>
      <c r="G6" s="235" t="s">
        <v>881</v>
      </c>
      <c r="H6" s="233" t="s">
        <v>298</v>
      </c>
      <c r="I6" s="235" t="s">
        <v>882</v>
      </c>
    </row>
    <row r="7" spans="1:9" ht="36.75" customHeight="1">
      <c r="A7" s="230" t="s">
        <v>875</v>
      </c>
      <c r="B7" s="225">
        <v>1</v>
      </c>
      <c r="C7" s="231">
        <v>4</v>
      </c>
      <c r="D7" s="235" t="s">
        <v>883</v>
      </c>
      <c r="E7" s="233" t="s">
        <v>593</v>
      </c>
      <c r="F7" s="234">
        <v>19097</v>
      </c>
      <c r="G7" s="235" t="s">
        <v>884</v>
      </c>
      <c r="H7" s="233" t="s">
        <v>298</v>
      </c>
      <c r="I7" s="235" t="s">
        <v>885</v>
      </c>
    </row>
    <row r="8" spans="1:9" ht="36.75" customHeight="1">
      <c r="A8" s="230" t="s">
        <v>875</v>
      </c>
      <c r="B8" s="225">
        <v>1</v>
      </c>
      <c r="C8" s="231">
        <v>5</v>
      </c>
      <c r="D8" s="235" t="s">
        <v>886</v>
      </c>
      <c r="E8" s="233" t="s">
        <v>593</v>
      </c>
      <c r="F8" s="234">
        <v>150</v>
      </c>
      <c r="G8" s="235" t="s">
        <v>887</v>
      </c>
      <c r="H8" s="233" t="s">
        <v>298</v>
      </c>
      <c r="I8" s="235" t="s">
        <v>888</v>
      </c>
    </row>
    <row r="9" spans="1:9" ht="36.75" customHeight="1">
      <c r="A9" s="230" t="s">
        <v>875</v>
      </c>
      <c r="B9" s="225">
        <v>1</v>
      </c>
      <c r="C9" s="231">
        <v>6</v>
      </c>
      <c r="D9" s="235" t="s">
        <v>889</v>
      </c>
      <c r="E9" s="233" t="s">
        <v>593</v>
      </c>
      <c r="F9" s="234">
        <v>22420</v>
      </c>
      <c r="G9" s="235" t="s">
        <v>601</v>
      </c>
      <c r="H9" s="233" t="s">
        <v>298</v>
      </c>
      <c r="I9" s="235" t="s">
        <v>890</v>
      </c>
    </row>
    <row r="10" spans="1:9" ht="57" customHeight="1">
      <c r="A10" s="230" t="s">
        <v>875</v>
      </c>
      <c r="B10" s="225">
        <v>1</v>
      </c>
      <c r="C10" s="231">
        <v>7</v>
      </c>
      <c r="D10" s="235" t="s">
        <v>891</v>
      </c>
      <c r="E10" s="233" t="s">
        <v>593</v>
      </c>
      <c r="F10" s="234">
        <v>8129</v>
      </c>
      <c r="G10" s="235" t="s">
        <v>892</v>
      </c>
      <c r="H10" s="233" t="s">
        <v>298</v>
      </c>
      <c r="I10" s="235" t="s">
        <v>893</v>
      </c>
    </row>
    <row r="11" spans="1:9" ht="57" customHeight="1">
      <c r="A11" s="230" t="s">
        <v>875</v>
      </c>
      <c r="B11" s="225">
        <v>1</v>
      </c>
      <c r="C11" s="231">
        <v>8</v>
      </c>
      <c r="D11" s="235" t="s">
        <v>894</v>
      </c>
      <c r="E11" s="233" t="s">
        <v>593</v>
      </c>
      <c r="F11" s="234">
        <v>35633</v>
      </c>
      <c r="G11" s="235" t="s">
        <v>895</v>
      </c>
      <c r="H11" s="233" t="s">
        <v>298</v>
      </c>
      <c r="I11" s="235" t="s">
        <v>110</v>
      </c>
    </row>
    <row r="12" spans="1:9" ht="36" customHeight="1">
      <c r="A12" s="230" t="s">
        <v>875</v>
      </c>
      <c r="B12" s="225">
        <v>1</v>
      </c>
      <c r="C12" s="231">
        <v>9</v>
      </c>
      <c r="D12" s="235" t="s">
        <v>896</v>
      </c>
      <c r="E12" s="233" t="s">
        <v>593</v>
      </c>
      <c r="F12" s="234">
        <v>13843</v>
      </c>
      <c r="G12" s="235" t="s">
        <v>897</v>
      </c>
      <c r="H12" s="233" t="s">
        <v>298</v>
      </c>
      <c r="I12" s="235" t="s">
        <v>898</v>
      </c>
    </row>
    <row r="13" spans="1:9" ht="54" customHeight="1">
      <c r="A13" s="230" t="s">
        <v>875</v>
      </c>
      <c r="B13" s="225">
        <v>1</v>
      </c>
      <c r="C13" s="231">
        <v>10</v>
      </c>
      <c r="D13" s="235" t="s">
        <v>899</v>
      </c>
      <c r="E13" s="233" t="s">
        <v>593</v>
      </c>
      <c r="F13" s="234">
        <v>346</v>
      </c>
      <c r="G13" s="235" t="s">
        <v>900</v>
      </c>
      <c r="H13" s="233" t="s">
        <v>298</v>
      </c>
      <c r="I13" s="235" t="s">
        <v>110</v>
      </c>
    </row>
    <row r="14" spans="1:9" ht="36" customHeight="1">
      <c r="A14" s="230" t="s">
        <v>875</v>
      </c>
      <c r="B14" s="225">
        <v>1</v>
      </c>
      <c r="C14" s="231">
        <v>11</v>
      </c>
      <c r="D14" s="232" t="s">
        <v>901</v>
      </c>
      <c r="E14" s="233" t="s">
        <v>593</v>
      </c>
      <c r="F14" s="234">
        <v>1138</v>
      </c>
      <c r="G14" s="235" t="s">
        <v>902</v>
      </c>
      <c r="H14" s="233" t="s">
        <v>298</v>
      </c>
      <c r="I14" s="235" t="s">
        <v>110</v>
      </c>
    </row>
    <row r="15" spans="1:9" ht="36" customHeight="1">
      <c r="A15" s="230" t="s">
        <v>875</v>
      </c>
      <c r="B15" s="225">
        <v>1</v>
      </c>
      <c r="C15" s="231">
        <v>12</v>
      </c>
      <c r="D15" s="232" t="s">
        <v>903</v>
      </c>
      <c r="E15" s="233" t="s">
        <v>593</v>
      </c>
      <c r="F15" s="234" t="s">
        <v>113</v>
      </c>
      <c r="G15" s="235" t="s">
        <v>904</v>
      </c>
      <c r="H15" s="233" t="s">
        <v>298</v>
      </c>
      <c r="I15" s="235" t="s">
        <v>110</v>
      </c>
    </row>
    <row r="16" spans="1:9" ht="79.5" customHeight="1">
      <c r="A16" s="230" t="s">
        <v>875</v>
      </c>
      <c r="B16" s="225">
        <v>1</v>
      </c>
      <c r="C16" s="231">
        <v>13</v>
      </c>
      <c r="D16" s="235" t="s">
        <v>905</v>
      </c>
      <c r="E16" s="233" t="s">
        <v>593</v>
      </c>
      <c r="F16" s="234">
        <v>4350</v>
      </c>
      <c r="G16" s="235" t="s">
        <v>906</v>
      </c>
      <c r="H16" s="233" t="s">
        <v>596</v>
      </c>
      <c r="I16" s="236" t="s">
        <v>907</v>
      </c>
    </row>
    <row r="17" spans="1:9" ht="36" customHeight="1">
      <c r="A17" s="230" t="s">
        <v>875</v>
      </c>
      <c r="B17" s="225">
        <v>1</v>
      </c>
      <c r="C17" s="231">
        <f>C16+1</f>
        <v>14</v>
      </c>
      <c r="D17" s="235" t="s">
        <v>908</v>
      </c>
      <c r="E17" s="233" t="s">
        <v>593</v>
      </c>
      <c r="F17" s="234" t="s">
        <v>113</v>
      </c>
      <c r="G17" s="235" t="s">
        <v>909</v>
      </c>
      <c r="H17" s="233" t="s">
        <v>596</v>
      </c>
      <c r="I17" s="236" t="s">
        <v>910</v>
      </c>
    </row>
    <row r="18" spans="1:9" ht="54" customHeight="1">
      <c r="A18" s="230" t="s">
        <v>875</v>
      </c>
      <c r="B18" s="225">
        <v>1</v>
      </c>
      <c r="C18" s="231">
        <f>C17+1</f>
        <v>15</v>
      </c>
      <c r="D18" s="235" t="s">
        <v>911</v>
      </c>
      <c r="E18" s="233" t="s">
        <v>593</v>
      </c>
      <c r="F18" s="234">
        <v>545</v>
      </c>
      <c r="G18" s="235" t="s">
        <v>912</v>
      </c>
      <c r="H18" s="233" t="s">
        <v>596</v>
      </c>
      <c r="I18" s="236" t="s">
        <v>913</v>
      </c>
    </row>
    <row r="19" spans="1:9" ht="57" customHeight="1">
      <c r="A19" s="230" t="s">
        <v>875</v>
      </c>
      <c r="B19" s="225">
        <v>1</v>
      </c>
      <c r="C19" s="231">
        <f>C18+1</f>
        <v>16</v>
      </c>
      <c r="D19" s="232" t="s">
        <v>914</v>
      </c>
      <c r="E19" s="233" t="s">
        <v>593</v>
      </c>
      <c r="F19" s="234">
        <v>10430</v>
      </c>
      <c r="G19" s="235" t="s">
        <v>915</v>
      </c>
      <c r="H19" s="233" t="s">
        <v>596</v>
      </c>
      <c r="I19" s="236" t="s">
        <v>916</v>
      </c>
    </row>
    <row r="20" spans="1:9" ht="36" customHeight="1">
      <c r="A20" s="230" t="s">
        <v>875</v>
      </c>
      <c r="B20" s="225">
        <v>1</v>
      </c>
      <c r="C20" s="231">
        <f>C19+1</f>
        <v>17</v>
      </c>
      <c r="D20" s="232" t="s">
        <v>917</v>
      </c>
      <c r="E20" s="233" t="s">
        <v>593</v>
      </c>
      <c r="F20" s="234">
        <v>400</v>
      </c>
      <c r="G20" s="235" t="s">
        <v>918</v>
      </c>
      <c r="H20" s="233" t="s">
        <v>596</v>
      </c>
      <c r="I20" s="236" t="s">
        <v>110</v>
      </c>
    </row>
    <row r="21" spans="1:9" ht="57" customHeight="1">
      <c r="A21" s="230" t="s">
        <v>875</v>
      </c>
      <c r="B21" s="225">
        <v>1</v>
      </c>
      <c r="C21" s="231">
        <f>C20+1</f>
        <v>18</v>
      </c>
      <c r="D21" s="232" t="s">
        <v>919</v>
      </c>
      <c r="E21" s="233" t="s">
        <v>593</v>
      </c>
      <c r="F21" s="234">
        <v>12267</v>
      </c>
      <c r="G21" s="235" t="s">
        <v>920</v>
      </c>
      <c r="H21" s="233" t="s">
        <v>596</v>
      </c>
      <c r="I21" s="235" t="s">
        <v>921</v>
      </c>
    </row>
    <row r="22" spans="1:9" ht="54" customHeight="1">
      <c r="A22" s="230" t="s">
        <v>875</v>
      </c>
      <c r="B22" s="225">
        <v>1</v>
      </c>
      <c r="C22" s="231">
        <f aca="true" t="shared" si="0" ref="C22:C36">C21+1</f>
        <v>19</v>
      </c>
      <c r="D22" s="235" t="s">
        <v>922</v>
      </c>
      <c r="E22" s="233" t="s">
        <v>593</v>
      </c>
      <c r="F22" s="234">
        <v>98080</v>
      </c>
      <c r="G22" s="235" t="s">
        <v>923</v>
      </c>
      <c r="H22" s="233" t="s">
        <v>596</v>
      </c>
      <c r="I22" s="235" t="s">
        <v>924</v>
      </c>
    </row>
    <row r="23" spans="1:9" ht="57" customHeight="1">
      <c r="A23" s="230" t="s">
        <v>875</v>
      </c>
      <c r="B23" s="225">
        <v>1</v>
      </c>
      <c r="C23" s="231">
        <f t="shared" si="0"/>
        <v>20</v>
      </c>
      <c r="D23" s="235" t="s">
        <v>925</v>
      </c>
      <c r="E23" s="233" t="s">
        <v>593</v>
      </c>
      <c r="F23" s="234">
        <v>1210</v>
      </c>
      <c r="G23" s="235" t="s">
        <v>926</v>
      </c>
      <c r="H23" s="233" t="s">
        <v>10</v>
      </c>
      <c r="I23" s="235" t="s">
        <v>927</v>
      </c>
    </row>
    <row r="24" spans="1:9" ht="35.25" customHeight="1">
      <c r="A24" s="230" t="s">
        <v>875</v>
      </c>
      <c r="B24" s="225">
        <v>1</v>
      </c>
      <c r="C24" s="231">
        <f t="shared" si="0"/>
        <v>21</v>
      </c>
      <c r="D24" s="232" t="s">
        <v>928</v>
      </c>
      <c r="E24" s="233" t="s">
        <v>593</v>
      </c>
      <c r="F24" s="234" t="s">
        <v>113</v>
      </c>
      <c r="G24" s="235" t="s">
        <v>929</v>
      </c>
      <c r="H24" s="233" t="s">
        <v>10</v>
      </c>
      <c r="I24" s="235" t="s">
        <v>930</v>
      </c>
    </row>
    <row r="25" spans="1:9" ht="54" customHeight="1">
      <c r="A25" s="230" t="s">
        <v>875</v>
      </c>
      <c r="B25" s="225">
        <v>1</v>
      </c>
      <c r="C25" s="231">
        <f t="shared" si="0"/>
        <v>22</v>
      </c>
      <c r="D25" s="235" t="s">
        <v>931</v>
      </c>
      <c r="E25" s="233" t="s">
        <v>593</v>
      </c>
      <c r="F25" s="234">
        <v>7285</v>
      </c>
      <c r="G25" s="235" t="s">
        <v>932</v>
      </c>
      <c r="H25" s="233" t="s">
        <v>933</v>
      </c>
      <c r="I25" s="235" t="s">
        <v>151</v>
      </c>
    </row>
    <row r="26" spans="1:9" ht="54" customHeight="1">
      <c r="A26" s="230" t="s">
        <v>875</v>
      </c>
      <c r="B26" s="225">
        <v>1</v>
      </c>
      <c r="C26" s="231">
        <f t="shared" si="0"/>
        <v>23</v>
      </c>
      <c r="D26" s="235" t="s">
        <v>934</v>
      </c>
      <c r="E26" s="233" t="s">
        <v>593</v>
      </c>
      <c r="F26" s="234" t="s">
        <v>685</v>
      </c>
      <c r="G26" s="235" t="s">
        <v>935</v>
      </c>
      <c r="H26" s="233" t="s">
        <v>933</v>
      </c>
      <c r="I26" s="235" t="s">
        <v>936</v>
      </c>
    </row>
    <row r="27" spans="1:9" ht="87" customHeight="1">
      <c r="A27" s="230" t="s">
        <v>875</v>
      </c>
      <c r="B27" s="225">
        <v>1</v>
      </c>
      <c r="C27" s="231">
        <f t="shared" si="0"/>
        <v>24</v>
      </c>
      <c r="D27" s="235" t="s">
        <v>937</v>
      </c>
      <c r="E27" s="233" t="s">
        <v>593</v>
      </c>
      <c r="F27" s="234">
        <v>6600</v>
      </c>
      <c r="G27" s="235" t="s">
        <v>938</v>
      </c>
      <c r="H27" s="233" t="s">
        <v>933</v>
      </c>
      <c r="I27" s="235" t="s">
        <v>939</v>
      </c>
    </row>
    <row r="28" spans="1:9" ht="36" customHeight="1">
      <c r="A28" s="230" t="s">
        <v>875</v>
      </c>
      <c r="B28" s="237">
        <v>2</v>
      </c>
      <c r="C28" s="231">
        <f t="shared" si="0"/>
        <v>25</v>
      </c>
      <c r="D28" s="235" t="s">
        <v>940</v>
      </c>
      <c r="E28" s="233" t="s">
        <v>593</v>
      </c>
      <c r="F28" s="234">
        <v>16200</v>
      </c>
      <c r="G28" s="235" t="s">
        <v>941</v>
      </c>
      <c r="H28" s="233" t="s">
        <v>10</v>
      </c>
      <c r="I28" s="235" t="s">
        <v>942</v>
      </c>
    </row>
    <row r="29" spans="1:9" ht="36" customHeight="1">
      <c r="A29" s="230" t="s">
        <v>875</v>
      </c>
      <c r="B29" s="237">
        <v>2</v>
      </c>
      <c r="C29" s="231">
        <f t="shared" si="0"/>
        <v>26</v>
      </c>
      <c r="D29" s="235" t="s">
        <v>943</v>
      </c>
      <c r="E29" s="233" t="s">
        <v>944</v>
      </c>
      <c r="F29" s="234" t="s">
        <v>113</v>
      </c>
      <c r="G29" s="235" t="s">
        <v>945</v>
      </c>
      <c r="H29" s="233" t="s">
        <v>10</v>
      </c>
      <c r="I29" s="235" t="s">
        <v>946</v>
      </c>
    </row>
    <row r="30" spans="1:9" ht="36" customHeight="1">
      <c r="A30" s="230" t="s">
        <v>875</v>
      </c>
      <c r="B30" s="237">
        <v>2</v>
      </c>
      <c r="C30" s="231">
        <f t="shared" si="0"/>
        <v>27</v>
      </c>
      <c r="D30" s="232" t="s">
        <v>947</v>
      </c>
      <c r="E30" s="233" t="s">
        <v>593</v>
      </c>
      <c r="F30" s="234" t="s">
        <v>685</v>
      </c>
      <c r="G30" s="235" t="s">
        <v>948</v>
      </c>
      <c r="H30" s="233" t="s">
        <v>933</v>
      </c>
      <c r="I30" s="235" t="s">
        <v>949</v>
      </c>
    </row>
    <row r="31" spans="1:9" ht="51.75" customHeight="1">
      <c r="A31" s="230" t="s">
        <v>875</v>
      </c>
      <c r="B31" s="237">
        <v>2</v>
      </c>
      <c r="C31" s="231">
        <f t="shared" si="0"/>
        <v>28</v>
      </c>
      <c r="D31" s="235" t="s">
        <v>950</v>
      </c>
      <c r="E31" s="233" t="s">
        <v>593</v>
      </c>
      <c r="F31" s="234">
        <v>900</v>
      </c>
      <c r="G31" s="235" t="s">
        <v>951</v>
      </c>
      <c r="H31" s="233" t="s">
        <v>933</v>
      </c>
      <c r="I31" s="235" t="s">
        <v>952</v>
      </c>
    </row>
    <row r="32" spans="1:9" ht="36" customHeight="1">
      <c r="A32" s="230" t="s">
        <v>875</v>
      </c>
      <c r="B32" s="237">
        <v>2</v>
      </c>
      <c r="C32" s="231">
        <f t="shared" si="0"/>
        <v>29</v>
      </c>
      <c r="D32" s="235" t="s">
        <v>953</v>
      </c>
      <c r="E32" s="233" t="s">
        <v>593</v>
      </c>
      <c r="F32" s="234" t="s">
        <v>685</v>
      </c>
      <c r="G32" s="235" t="s">
        <v>954</v>
      </c>
      <c r="H32" s="233" t="s">
        <v>933</v>
      </c>
      <c r="I32" s="235" t="s">
        <v>955</v>
      </c>
    </row>
    <row r="33" spans="1:9" ht="99" customHeight="1">
      <c r="A33" s="230" t="s">
        <v>956</v>
      </c>
      <c r="B33" s="237">
        <v>1</v>
      </c>
      <c r="C33" s="231">
        <f t="shared" si="0"/>
        <v>30</v>
      </c>
      <c r="D33" s="235" t="s">
        <v>957</v>
      </c>
      <c r="E33" s="233" t="s">
        <v>958</v>
      </c>
      <c r="F33" s="234">
        <v>150710</v>
      </c>
      <c r="G33" s="235" t="s">
        <v>959</v>
      </c>
      <c r="H33" s="233" t="s">
        <v>10</v>
      </c>
      <c r="I33" s="235" t="s">
        <v>960</v>
      </c>
    </row>
    <row r="34" spans="1:9" ht="73.5" customHeight="1">
      <c r="A34" s="230" t="s">
        <v>956</v>
      </c>
      <c r="B34" s="237">
        <v>1</v>
      </c>
      <c r="C34" s="231">
        <f t="shared" si="0"/>
        <v>31</v>
      </c>
      <c r="D34" s="235" t="s">
        <v>961</v>
      </c>
      <c r="E34" s="233" t="s">
        <v>755</v>
      </c>
      <c r="F34" s="234">
        <v>31568</v>
      </c>
      <c r="G34" s="235" t="s">
        <v>962</v>
      </c>
      <c r="H34" s="233" t="s">
        <v>10</v>
      </c>
      <c r="I34" s="235" t="s">
        <v>963</v>
      </c>
    </row>
    <row r="35" spans="1:9" ht="54" customHeight="1">
      <c r="A35" s="230" t="s">
        <v>956</v>
      </c>
      <c r="B35" s="237">
        <v>1</v>
      </c>
      <c r="C35" s="231">
        <f t="shared" si="0"/>
        <v>32</v>
      </c>
      <c r="D35" s="235" t="s">
        <v>964</v>
      </c>
      <c r="E35" s="233" t="s">
        <v>767</v>
      </c>
      <c r="F35" s="229">
        <v>24822</v>
      </c>
      <c r="G35" s="227" t="s">
        <v>965</v>
      </c>
      <c r="H35" s="233" t="s">
        <v>10</v>
      </c>
      <c r="I35" s="227" t="s">
        <v>966</v>
      </c>
    </row>
    <row r="36" spans="1:9" ht="60" customHeight="1">
      <c r="A36" s="230" t="s">
        <v>956</v>
      </c>
      <c r="B36" s="237">
        <v>1</v>
      </c>
      <c r="C36" s="231">
        <f t="shared" si="0"/>
        <v>33</v>
      </c>
      <c r="D36" s="235" t="s">
        <v>967</v>
      </c>
      <c r="E36" s="233" t="s">
        <v>968</v>
      </c>
      <c r="F36" s="234">
        <v>3298</v>
      </c>
      <c r="G36" s="235" t="s">
        <v>969</v>
      </c>
      <c r="H36" s="233" t="s">
        <v>298</v>
      </c>
      <c r="I36" s="235" t="s">
        <v>970</v>
      </c>
    </row>
    <row r="37" spans="1:9" ht="60" customHeight="1">
      <c r="A37" s="230" t="s">
        <v>956</v>
      </c>
      <c r="B37" s="237">
        <v>1</v>
      </c>
      <c r="C37" s="231">
        <f>C36+1</f>
        <v>34</v>
      </c>
      <c r="D37" s="235" t="s">
        <v>971</v>
      </c>
      <c r="E37" s="233" t="s">
        <v>767</v>
      </c>
      <c r="F37" s="234">
        <v>25088</v>
      </c>
      <c r="G37" s="235" t="s">
        <v>972</v>
      </c>
      <c r="H37" s="233" t="s">
        <v>10</v>
      </c>
      <c r="I37" s="235" t="s">
        <v>973</v>
      </c>
    </row>
    <row r="38" spans="1:9" ht="36" customHeight="1">
      <c r="A38" s="230" t="s">
        <v>956</v>
      </c>
      <c r="B38" s="237">
        <v>1</v>
      </c>
      <c r="C38" s="231">
        <f>C37+1</f>
        <v>35</v>
      </c>
      <c r="D38" s="235" t="s">
        <v>974</v>
      </c>
      <c r="E38" s="233" t="s">
        <v>944</v>
      </c>
      <c r="F38" s="234" t="s">
        <v>113</v>
      </c>
      <c r="G38" s="235" t="s">
        <v>832</v>
      </c>
      <c r="H38" s="233" t="s">
        <v>10</v>
      </c>
      <c r="I38" s="235" t="s">
        <v>110</v>
      </c>
    </row>
    <row r="39" spans="1:9" ht="54" customHeight="1">
      <c r="A39" s="230" t="s">
        <v>956</v>
      </c>
      <c r="B39" s="237">
        <v>1</v>
      </c>
      <c r="C39" s="231">
        <f>C38+1</f>
        <v>36</v>
      </c>
      <c r="D39" s="235" t="s">
        <v>975</v>
      </c>
      <c r="E39" s="233" t="s">
        <v>944</v>
      </c>
      <c r="F39" s="234" t="s">
        <v>113</v>
      </c>
      <c r="G39" s="235" t="s">
        <v>976</v>
      </c>
      <c r="H39" s="233" t="s">
        <v>10</v>
      </c>
      <c r="I39" s="235" t="s">
        <v>977</v>
      </c>
    </row>
    <row r="40" spans="1:9" ht="36" customHeight="1">
      <c r="A40" s="230" t="s">
        <v>956</v>
      </c>
      <c r="B40" s="237">
        <v>2</v>
      </c>
      <c r="C40" s="231">
        <f>C39+1</f>
        <v>37</v>
      </c>
      <c r="D40" s="235" t="s">
        <v>978</v>
      </c>
      <c r="E40" s="233" t="s">
        <v>709</v>
      </c>
      <c r="F40" s="238">
        <v>1080</v>
      </c>
      <c r="G40" s="239" t="s">
        <v>979</v>
      </c>
      <c r="H40" s="233" t="s">
        <v>596</v>
      </c>
      <c r="I40" s="235" t="s">
        <v>110</v>
      </c>
    </row>
    <row r="41" spans="1:9" ht="54" customHeight="1">
      <c r="A41" s="230" t="s">
        <v>980</v>
      </c>
      <c r="B41" s="237">
        <v>1</v>
      </c>
      <c r="C41" s="231">
        <f>C40+1</f>
        <v>38</v>
      </c>
      <c r="D41" s="235" t="s">
        <v>981</v>
      </c>
      <c r="E41" s="233" t="s">
        <v>709</v>
      </c>
      <c r="F41" s="234">
        <v>2585</v>
      </c>
      <c r="G41" s="235" t="s">
        <v>982</v>
      </c>
      <c r="H41" s="233" t="s">
        <v>596</v>
      </c>
      <c r="I41" s="235" t="s">
        <v>110</v>
      </c>
    </row>
    <row r="42" spans="1:9" ht="36" customHeight="1">
      <c r="A42" s="230" t="s">
        <v>980</v>
      </c>
      <c r="B42" s="237">
        <v>1</v>
      </c>
      <c r="C42" s="231">
        <f aca="true" t="shared" si="1" ref="C42:C101">C41+1</f>
        <v>39</v>
      </c>
      <c r="D42" s="235" t="s">
        <v>983</v>
      </c>
      <c r="E42" s="233" t="s">
        <v>709</v>
      </c>
      <c r="F42" s="234" t="s">
        <v>680</v>
      </c>
      <c r="G42" s="235" t="s">
        <v>984</v>
      </c>
      <c r="H42" s="233" t="s">
        <v>297</v>
      </c>
      <c r="I42" s="235" t="s">
        <v>985</v>
      </c>
    </row>
    <row r="43" spans="1:9" ht="36" customHeight="1">
      <c r="A43" s="237" t="s">
        <v>956</v>
      </c>
      <c r="B43" s="237">
        <v>2</v>
      </c>
      <c r="C43" s="231">
        <f t="shared" si="1"/>
        <v>40</v>
      </c>
      <c r="D43" s="235" t="s">
        <v>986</v>
      </c>
      <c r="E43" s="233" t="s">
        <v>987</v>
      </c>
      <c r="F43" s="234">
        <v>3953</v>
      </c>
      <c r="G43" s="235" t="s">
        <v>988</v>
      </c>
      <c r="H43" s="233" t="s">
        <v>298</v>
      </c>
      <c r="I43" s="235" t="s">
        <v>989</v>
      </c>
    </row>
    <row r="44" spans="1:9" ht="47.25" customHeight="1">
      <c r="A44" s="237" t="s">
        <v>956</v>
      </c>
      <c r="B44" s="237">
        <v>2</v>
      </c>
      <c r="C44" s="231">
        <f t="shared" si="1"/>
        <v>41</v>
      </c>
      <c r="D44" s="235" t="s">
        <v>990</v>
      </c>
      <c r="E44" s="233" t="s">
        <v>987</v>
      </c>
      <c r="F44" s="234">
        <f>11*3</f>
        <v>33</v>
      </c>
      <c r="G44" s="235" t="s">
        <v>991</v>
      </c>
      <c r="H44" s="233" t="s">
        <v>298</v>
      </c>
      <c r="I44" s="235" t="s">
        <v>992</v>
      </c>
    </row>
    <row r="45" spans="1:9" ht="54.75" customHeight="1">
      <c r="A45" s="237" t="s">
        <v>956</v>
      </c>
      <c r="B45" s="237">
        <v>2</v>
      </c>
      <c r="C45" s="231">
        <f t="shared" si="1"/>
        <v>42</v>
      </c>
      <c r="D45" s="235" t="s">
        <v>993</v>
      </c>
      <c r="E45" s="233" t="s">
        <v>944</v>
      </c>
      <c r="F45" s="234" t="s">
        <v>113</v>
      </c>
      <c r="G45" s="235" t="s">
        <v>994</v>
      </c>
      <c r="H45" s="233" t="s">
        <v>10</v>
      </c>
      <c r="I45" s="235" t="s">
        <v>110</v>
      </c>
    </row>
    <row r="46" spans="1:9" ht="85.5" customHeight="1">
      <c r="A46" s="237" t="s">
        <v>980</v>
      </c>
      <c r="B46" s="237">
        <v>1</v>
      </c>
      <c r="C46" s="231">
        <f t="shared" si="1"/>
        <v>43</v>
      </c>
      <c r="D46" s="235" t="s">
        <v>995</v>
      </c>
      <c r="E46" s="233" t="s">
        <v>709</v>
      </c>
      <c r="F46" s="234">
        <v>6</v>
      </c>
      <c r="G46" s="232" t="s">
        <v>996</v>
      </c>
      <c r="H46" s="233" t="s">
        <v>596</v>
      </c>
      <c r="I46" s="235" t="s">
        <v>997</v>
      </c>
    </row>
    <row r="47" spans="1:9" ht="36" customHeight="1">
      <c r="A47" s="237" t="s">
        <v>980</v>
      </c>
      <c r="B47" s="237">
        <v>1</v>
      </c>
      <c r="C47" s="231">
        <f t="shared" si="1"/>
        <v>44</v>
      </c>
      <c r="D47" s="235" t="s">
        <v>998</v>
      </c>
      <c r="E47" s="233" t="s">
        <v>709</v>
      </c>
      <c r="F47" s="234" t="s">
        <v>680</v>
      </c>
      <c r="G47" s="232" t="s">
        <v>999</v>
      </c>
      <c r="H47" s="233" t="s">
        <v>596</v>
      </c>
      <c r="I47" s="235" t="s">
        <v>110</v>
      </c>
    </row>
    <row r="48" spans="1:9" ht="74.25" customHeight="1">
      <c r="A48" s="237" t="s">
        <v>1000</v>
      </c>
      <c r="B48" s="237">
        <v>1</v>
      </c>
      <c r="C48" s="231">
        <f t="shared" si="1"/>
        <v>45</v>
      </c>
      <c r="D48" s="235" t="s">
        <v>1001</v>
      </c>
      <c r="E48" s="233" t="s">
        <v>709</v>
      </c>
      <c r="F48" s="234">
        <v>609</v>
      </c>
      <c r="G48" s="235" t="s">
        <v>1002</v>
      </c>
      <c r="H48" s="233" t="s">
        <v>596</v>
      </c>
      <c r="I48" s="235" t="s">
        <v>110</v>
      </c>
    </row>
    <row r="49" spans="1:9" ht="75" customHeight="1">
      <c r="A49" s="237" t="s">
        <v>1000</v>
      </c>
      <c r="B49" s="237">
        <v>1</v>
      </c>
      <c r="C49" s="231">
        <f t="shared" si="1"/>
        <v>46</v>
      </c>
      <c r="D49" s="235" t="s">
        <v>1003</v>
      </c>
      <c r="E49" s="233" t="s">
        <v>709</v>
      </c>
      <c r="F49" s="234">
        <v>13167</v>
      </c>
      <c r="G49" s="235" t="s">
        <v>1004</v>
      </c>
      <c r="H49" s="233" t="s">
        <v>596</v>
      </c>
      <c r="I49" s="235" t="s">
        <v>1005</v>
      </c>
    </row>
    <row r="50" spans="1:9" ht="53.25" customHeight="1">
      <c r="A50" s="237" t="s">
        <v>1000</v>
      </c>
      <c r="B50" s="237">
        <v>1</v>
      </c>
      <c r="C50" s="231">
        <f t="shared" si="1"/>
        <v>47</v>
      </c>
      <c r="D50" s="235" t="s">
        <v>1006</v>
      </c>
      <c r="E50" s="233" t="s">
        <v>709</v>
      </c>
      <c r="F50" s="234">
        <v>1760</v>
      </c>
      <c r="G50" s="235" t="s">
        <v>1007</v>
      </c>
      <c r="H50" s="233" t="s">
        <v>596</v>
      </c>
      <c r="I50" s="235" t="s">
        <v>1008</v>
      </c>
    </row>
    <row r="51" spans="1:9" ht="93" customHeight="1">
      <c r="A51" s="237" t="s">
        <v>1000</v>
      </c>
      <c r="B51" s="237">
        <v>1</v>
      </c>
      <c r="C51" s="231">
        <f t="shared" si="1"/>
        <v>48</v>
      </c>
      <c r="D51" s="235" t="s">
        <v>1009</v>
      </c>
      <c r="E51" s="233" t="s">
        <v>709</v>
      </c>
      <c r="F51" s="240">
        <v>106172</v>
      </c>
      <c r="G51" s="235" t="s">
        <v>1010</v>
      </c>
      <c r="H51" s="233" t="s">
        <v>596</v>
      </c>
      <c r="I51" s="235" t="s">
        <v>110</v>
      </c>
    </row>
    <row r="52" spans="1:9" ht="92.25" customHeight="1">
      <c r="A52" s="237" t="s">
        <v>1000</v>
      </c>
      <c r="B52" s="237">
        <v>1</v>
      </c>
      <c r="C52" s="231">
        <f t="shared" si="1"/>
        <v>49</v>
      </c>
      <c r="D52" s="235" t="s">
        <v>1011</v>
      </c>
      <c r="E52" s="233" t="s">
        <v>709</v>
      </c>
      <c r="F52" s="234">
        <v>14961</v>
      </c>
      <c r="G52" s="235" t="s">
        <v>1012</v>
      </c>
      <c r="H52" s="233" t="s">
        <v>933</v>
      </c>
      <c r="I52" s="235" t="s">
        <v>1013</v>
      </c>
    </row>
    <row r="53" spans="1:9" ht="67.5" customHeight="1">
      <c r="A53" s="237" t="s">
        <v>1000</v>
      </c>
      <c r="B53" s="237">
        <v>1</v>
      </c>
      <c r="C53" s="231">
        <f t="shared" si="1"/>
        <v>50</v>
      </c>
      <c r="D53" s="235" t="s">
        <v>1014</v>
      </c>
      <c r="E53" s="233" t="s">
        <v>709</v>
      </c>
      <c r="F53" s="240">
        <v>75</v>
      </c>
      <c r="G53" s="232" t="s">
        <v>1015</v>
      </c>
      <c r="H53" s="233" t="s">
        <v>297</v>
      </c>
      <c r="I53" s="235" t="s">
        <v>1016</v>
      </c>
    </row>
    <row r="54" spans="1:9" ht="64.5" customHeight="1">
      <c r="A54" s="237" t="s">
        <v>1000</v>
      </c>
      <c r="B54" s="237">
        <v>2</v>
      </c>
      <c r="C54" s="231">
        <f t="shared" si="1"/>
        <v>51</v>
      </c>
      <c r="D54" s="235" t="s">
        <v>1017</v>
      </c>
      <c r="E54" s="233" t="s">
        <v>1018</v>
      </c>
      <c r="F54" s="234">
        <v>837</v>
      </c>
      <c r="G54" s="235" t="s">
        <v>1019</v>
      </c>
      <c r="H54" s="233" t="s">
        <v>10</v>
      </c>
      <c r="I54" s="235" t="s">
        <v>1020</v>
      </c>
    </row>
    <row r="55" spans="1:9" ht="64.5" customHeight="1">
      <c r="A55" s="237" t="s">
        <v>1000</v>
      </c>
      <c r="B55" s="237">
        <v>2</v>
      </c>
      <c r="C55" s="231">
        <f t="shared" si="1"/>
        <v>52</v>
      </c>
      <c r="D55" s="235" t="s">
        <v>1021</v>
      </c>
      <c r="E55" s="233" t="s">
        <v>1022</v>
      </c>
      <c r="F55" s="234">
        <v>350</v>
      </c>
      <c r="G55" s="235" t="s">
        <v>1023</v>
      </c>
      <c r="H55" s="233" t="s">
        <v>10</v>
      </c>
      <c r="I55" s="235" t="s">
        <v>1024</v>
      </c>
    </row>
    <row r="56" spans="1:9" ht="54" customHeight="1">
      <c r="A56" s="237" t="s">
        <v>1000</v>
      </c>
      <c r="B56" s="237">
        <v>2</v>
      </c>
      <c r="C56" s="231">
        <f t="shared" si="1"/>
        <v>53</v>
      </c>
      <c r="D56" s="235" t="s">
        <v>1025</v>
      </c>
      <c r="E56" s="233" t="s">
        <v>1022</v>
      </c>
      <c r="F56" s="240">
        <v>1360</v>
      </c>
      <c r="G56" s="235" t="s">
        <v>1026</v>
      </c>
      <c r="H56" s="233" t="s">
        <v>10</v>
      </c>
      <c r="I56" s="235" t="s">
        <v>110</v>
      </c>
    </row>
    <row r="57" spans="1:9" ht="96.75" customHeight="1">
      <c r="A57" s="237" t="s">
        <v>1000</v>
      </c>
      <c r="B57" s="237">
        <v>2</v>
      </c>
      <c r="C57" s="231">
        <f t="shared" si="1"/>
        <v>54</v>
      </c>
      <c r="D57" s="235" t="s">
        <v>1027</v>
      </c>
      <c r="E57" s="233" t="s">
        <v>1022</v>
      </c>
      <c r="F57" s="240">
        <v>9401</v>
      </c>
      <c r="G57" s="235" t="s">
        <v>1028</v>
      </c>
      <c r="H57" s="233" t="s">
        <v>10</v>
      </c>
      <c r="I57" s="235" t="s">
        <v>1029</v>
      </c>
    </row>
    <row r="58" spans="1:9" ht="63.75" customHeight="1">
      <c r="A58" s="237" t="s">
        <v>1000</v>
      </c>
      <c r="B58" s="237">
        <v>2</v>
      </c>
      <c r="C58" s="231">
        <f t="shared" si="1"/>
        <v>55</v>
      </c>
      <c r="D58" s="235" t="s">
        <v>1030</v>
      </c>
      <c r="E58" s="233" t="s">
        <v>1022</v>
      </c>
      <c r="F58" s="234">
        <v>880</v>
      </c>
      <c r="G58" s="235" t="s">
        <v>1031</v>
      </c>
      <c r="H58" s="233" t="s">
        <v>10</v>
      </c>
      <c r="I58" s="235" t="s">
        <v>1032</v>
      </c>
    </row>
    <row r="59" spans="1:9" ht="54" customHeight="1">
      <c r="A59" s="237" t="s">
        <v>1000</v>
      </c>
      <c r="B59" s="237">
        <v>3</v>
      </c>
      <c r="C59" s="231">
        <f t="shared" si="1"/>
        <v>56</v>
      </c>
      <c r="D59" s="232" t="s">
        <v>1033</v>
      </c>
      <c r="E59" s="233" t="s">
        <v>1022</v>
      </c>
      <c r="F59" s="240">
        <v>114</v>
      </c>
      <c r="G59" s="235" t="s">
        <v>1034</v>
      </c>
      <c r="H59" s="233" t="s">
        <v>10</v>
      </c>
      <c r="I59" s="235" t="s">
        <v>1035</v>
      </c>
    </row>
    <row r="60" spans="1:9" ht="54" customHeight="1">
      <c r="A60" s="237" t="s">
        <v>980</v>
      </c>
      <c r="B60" s="237">
        <v>3</v>
      </c>
      <c r="C60" s="231">
        <f t="shared" si="1"/>
        <v>57</v>
      </c>
      <c r="D60" s="235" t="s">
        <v>1036</v>
      </c>
      <c r="E60" s="233" t="s">
        <v>1018</v>
      </c>
      <c r="F60" s="229">
        <v>68</v>
      </c>
      <c r="G60" s="227" t="s">
        <v>1037</v>
      </c>
      <c r="H60" s="233" t="s">
        <v>10</v>
      </c>
      <c r="I60" s="227" t="s">
        <v>1038</v>
      </c>
    </row>
    <row r="61" spans="1:9" ht="36" customHeight="1">
      <c r="A61" s="237" t="s">
        <v>1039</v>
      </c>
      <c r="B61" s="237">
        <v>1</v>
      </c>
      <c r="C61" s="231">
        <f t="shared" si="1"/>
        <v>58</v>
      </c>
      <c r="D61" s="235" t="s">
        <v>1040</v>
      </c>
      <c r="E61" s="241" t="s">
        <v>944</v>
      </c>
      <c r="F61" s="234">
        <v>2209</v>
      </c>
      <c r="G61" s="235" t="s">
        <v>1041</v>
      </c>
      <c r="H61" s="233" t="s">
        <v>10</v>
      </c>
      <c r="I61" s="235" t="s">
        <v>110</v>
      </c>
    </row>
    <row r="62" spans="1:9" ht="36" customHeight="1">
      <c r="A62" s="237" t="s">
        <v>1039</v>
      </c>
      <c r="B62" s="237">
        <v>2</v>
      </c>
      <c r="C62" s="231">
        <f t="shared" si="1"/>
        <v>59</v>
      </c>
      <c r="D62" s="242" t="s">
        <v>1042</v>
      </c>
      <c r="E62" s="241" t="s">
        <v>987</v>
      </c>
      <c r="F62" s="234" t="s">
        <v>113</v>
      </c>
      <c r="G62" s="235" t="s">
        <v>1043</v>
      </c>
      <c r="H62" s="233" t="s">
        <v>10</v>
      </c>
      <c r="I62" s="235" t="s">
        <v>110</v>
      </c>
    </row>
    <row r="63" spans="1:9" ht="36" customHeight="1">
      <c r="A63" s="237" t="s">
        <v>1039</v>
      </c>
      <c r="B63" s="237">
        <v>2</v>
      </c>
      <c r="C63" s="231">
        <f t="shared" si="1"/>
        <v>60</v>
      </c>
      <c r="D63" s="243" t="s">
        <v>1044</v>
      </c>
      <c r="E63" s="241" t="s">
        <v>987</v>
      </c>
      <c r="F63" s="234" t="s">
        <v>113</v>
      </c>
      <c r="G63" s="235" t="s">
        <v>1045</v>
      </c>
      <c r="H63" s="233" t="s">
        <v>10</v>
      </c>
      <c r="I63" s="235" t="s">
        <v>110</v>
      </c>
    </row>
    <row r="64" spans="1:9" ht="54" customHeight="1">
      <c r="A64" s="237" t="s">
        <v>1039</v>
      </c>
      <c r="B64" s="237">
        <v>2</v>
      </c>
      <c r="C64" s="231">
        <f t="shared" si="1"/>
        <v>61</v>
      </c>
      <c r="D64" s="242" t="s">
        <v>1046</v>
      </c>
      <c r="E64" s="244" t="s">
        <v>944</v>
      </c>
      <c r="F64" s="234" t="s">
        <v>113</v>
      </c>
      <c r="G64" s="235" t="s">
        <v>1047</v>
      </c>
      <c r="H64" s="233" t="s">
        <v>10</v>
      </c>
      <c r="I64" s="235" t="s">
        <v>110</v>
      </c>
    </row>
    <row r="65" spans="1:9" ht="36" customHeight="1">
      <c r="A65" s="237" t="s">
        <v>1039</v>
      </c>
      <c r="B65" s="237">
        <v>1</v>
      </c>
      <c r="C65" s="231">
        <f t="shared" si="1"/>
        <v>62</v>
      </c>
      <c r="D65" s="243" t="s">
        <v>1048</v>
      </c>
      <c r="E65" s="241" t="s">
        <v>987</v>
      </c>
      <c r="F65" s="234">
        <v>528</v>
      </c>
      <c r="G65" s="235" t="s">
        <v>1049</v>
      </c>
      <c r="H65" s="233" t="s">
        <v>298</v>
      </c>
      <c r="I65" s="235" t="s">
        <v>110</v>
      </c>
    </row>
    <row r="66" spans="1:9" ht="36" customHeight="1">
      <c r="A66" s="237" t="s">
        <v>1039</v>
      </c>
      <c r="B66" s="237">
        <v>3</v>
      </c>
      <c r="C66" s="231">
        <f t="shared" si="1"/>
        <v>63</v>
      </c>
      <c r="D66" s="243" t="s">
        <v>1050</v>
      </c>
      <c r="E66" s="241" t="s">
        <v>987</v>
      </c>
      <c r="F66" s="234" t="s">
        <v>113</v>
      </c>
      <c r="G66" s="235" t="s">
        <v>1051</v>
      </c>
      <c r="H66" s="233" t="s">
        <v>298</v>
      </c>
      <c r="I66" s="235" t="s">
        <v>1052</v>
      </c>
    </row>
    <row r="67" spans="1:9" ht="36" customHeight="1">
      <c r="A67" s="237" t="s">
        <v>1039</v>
      </c>
      <c r="B67" s="237">
        <v>3</v>
      </c>
      <c r="C67" s="231">
        <f t="shared" si="1"/>
        <v>64</v>
      </c>
      <c r="D67" s="242" t="s">
        <v>1053</v>
      </c>
      <c r="E67" s="244" t="s">
        <v>987</v>
      </c>
      <c r="F67" s="234">
        <v>6682</v>
      </c>
      <c r="G67" s="235" t="s">
        <v>1054</v>
      </c>
      <c r="H67" s="233" t="s">
        <v>298</v>
      </c>
      <c r="I67" s="235" t="s">
        <v>110</v>
      </c>
    </row>
    <row r="68" spans="1:9" ht="36" customHeight="1">
      <c r="A68" s="237" t="s">
        <v>1039</v>
      </c>
      <c r="B68" s="237">
        <v>3</v>
      </c>
      <c r="C68" s="231">
        <f t="shared" si="1"/>
        <v>65</v>
      </c>
      <c r="D68" s="243" t="s">
        <v>1055</v>
      </c>
      <c r="E68" s="241" t="s">
        <v>987</v>
      </c>
      <c r="F68" s="234" t="s">
        <v>113</v>
      </c>
      <c r="G68" s="235" t="s">
        <v>1056</v>
      </c>
      <c r="H68" s="233" t="s">
        <v>297</v>
      </c>
      <c r="I68" s="235" t="s">
        <v>1057</v>
      </c>
    </row>
    <row r="69" spans="1:9" ht="36" customHeight="1">
      <c r="A69" s="237" t="s">
        <v>1039</v>
      </c>
      <c r="B69" s="237">
        <v>3</v>
      </c>
      <c r="C69" s="231">
        <f t="shared" si="1"/>
        <v>66</v>
      </c>
      <c r="D69" s="242" t="s">
        <v>1058</v>
      </c>
      <c r="E69" s="244" t="s">
        <v>987</v>
      </c>
      <c r="F69" s="234" t="s">
        <v>113</v>
      </c>
      <c r="G69" s="235" t="s">
        <v>1059</v>
      </c>
      <c r="H69" s="233" t="s">
        <v>572</v>
      </c>
      <c r="I69" s="235" t="s">
        <v>1060</v>
      </c>
    </row>
    <row r="70" spans="1:9" ht="54" customHeight="1">
      <c r="A70" s="237" t="s">
        <v>1039</v>
      </c>
      <c r="B70" s="237">
        <v>3</v>
      </c>
      <c r="C70" s="231">
        <f t="shared" si="1"/>
        <v>67</v>
      </c>
      <c r="D70" s="242" t="s">
        <v>1061</v>
      </c>
      <c r="E70" s="241" t="s">
        <v>1062</v>
      </c>
      <c r="F70" s="234" t="s">
        <v>113</v>
      </c>
      <c r="G70" s="235" t="s">
        <v>1063</v>
      </c>
      <c r="H70" s="233" t="s">
        <v>10</v>
      </c>
      <c r="I70" s="235" t="s">
        <v>1064</v>
      </c>
    </row>
    <row r="71" spans="1:9" ht="36" customHeight="1">
      <c r="A71" s="237" t="s">
        <v>1039</v>
      </c>
      <c r="B71" s="237">
        <v>3</v>
      </c>
      <c r="C71" s="231">
        <f t="shared" si="1"/>
        <v>68</v>
      </c>
      <c r="D71" s="242" t="s">
        <v>1065</v>
      </c>
      <c r="E71" s="244" t="s">
        <v>987</v>
      </c>
      <c r="F71" s="234" t="s">
        <v>113</v>
      </c>
      <c r="G71" s="235" t="s">
        <v>1066</v>
      </c>
      <c r="H71" s="233" t="s">
        <v>298</v>
      </c>
      <c r="I71" s="235" t="s">
        <v>110</v>
      </c>
    </row>
    <row r="72" spans="1:9" ht="76.5" customHeight="1">
      <c r="A72" s="237" t="s">
        <v>1067</v>
      </c>
      <c r="B72" s="237">
        <v>1</v>
      </c>
      <c r="C72" s="231">
        <f t="shared" si="1"/>
        <v>69</v>
      </c>
      <c r="D72" s="242" t="s">
        <v>1068</v>
      </c>
      <c r="E72" s="244" t="s">
        <v>944</v>
      </c>
      <c r="F72" s="234">
        <v>6277</v>
      </c>
      <c r="G72" s="235" t="s">
        <v>1069</v>
      </c>
      <c r="H72" s="233" t="s">
        <v>10</v>
      </c>
      <c r="I72" s="235" t="s">
        <v>110</v>
      </c>
    </row>
    <row r="73" spans="1:9" ht="36" customHeight="1">
      <c r="A73" s="237" t="s">
        <v>1067</v>
      </c>
      <c r="B73" s="237">
        <v>1</v>
      </c>
      <c r="C73" s="231">
        <f t="shared" si="1"/>
        <v>70</v>
      </c>
      <c r="D73" s="242" t="s">
        <v>1070</v>
      </c>
      <c r="E73" s="244" t="s">
        <v>944</v>
      </c>
      <c r="F73" s="234" t="s">
        <v>680</v>
      </c>
      <c r="G73" s="235" t="s">
        <v>1071</v>
      </c>
      <c r="H73" s="233" t="s">
        <v>10</v>
      </c>
      <c r="I73" s="235" t="s">
        <v>1072</v>
      </c>
    </row>
    <row r="74" spans="1:9" ht="54" customHeight="1">
      <c r="A74" s="237" t="s">
        <v>1067</v>
      </c>
      <c r="B74" s="237">
        <v>1</v>
      </c>
      <c r="C74" s="231">
        <f t="shared" si="1"/>
        <v>71</v>
      </c>
      <c r="D74" s="242" t="s">
        <v>1073</v>
      </c>
      <c r="E74" s="244" t="s">
        <v>944</v>
      </c>
      <c r="F74" s="234" t="s">
        <v>680</v>
      </c>
      <c r="G74" s="235" t="s">
        <v>1074</v>
      </c>
      <c r="H74" s="233" t="s">
        <v>10</v>
      </c>
      <c r="I74" s="235" t="s">
        <v>110</v>
      </c>
    </row>
    <row r="75" spans="1:9" ht="105.75" customHeight="1">
      <c r="A75" s="237" t="s">
        <v>1067</v>
      </c>
      <c r="B75" s="237">
        <v>1</v>
      </c>
      <c r="C75" s="231">
        <f t="shared" si="1"/>
        <v>72</v>
      </c>
      <c r="D75" s="242" t="s">
        <v>1075</v>
      </c>
      <c r="E75" s="244" t="s">
        <v>944</v>
      </c>
      <c r="F75" s="234">
        <v>2018</v>
      </c>
      <c r="G75" s="235" t="s">
        <v>1076</v>
      </c>
      <c r="H75" s="233" t="s">
        <v>10</v>
      </c>
      <c r="I75" s="235" t="s">
        <v>1077</v>
      </c>
    </row>
    <row r="76" spans="1:9" ht="54" customHeight="1">
      <c r="A76" s="237" t="s">
        <v>1078</v>
      </c>
      <c r="B76" s="237">
        <v>1</v>
      </c>
      <c r="C76" s="231">
        <f t="shared" si="1"/>
        <v>73</v>
      </c>
      <c r="D76" s="242" t="s">
        <v>1079</v>
      </c>
      <c r="E76" s="244" t="s">
        <v>684</v>
      </c>
      <c r="F76" s="234">
        <v>901</v>
      </c>
      <c r="G76" s="235" t="s">
        <v>1080</v>
      </c>
      <c r="H76" s="233" t="s">
        <v>933</v>
      </c>
      <c r="I76" s="235" t="s">
        <v>1081</v>
      </c>
    </row>
    <row r="77" spans="1:9" ht="63.75" customHeight="1">
      <c r="A77" s="237" t="s">
        <v>1078</v>
      </c>
      <c r="B77" s="237">
        <v>1</v>
      </c>
      <c r="C77" s="231">
        <f t="shared" si="1"/>
        <v>74</v>
      </c>
      <c r="D77" s="242" t="s">
        <v>1082</v>
      </c>
      <c r="E77" s="241" t="s">
        <v>593</v>
      </c>
      <c r="F77" s="234">
        <v>12026</v>
      </c>
      <c r="G77" s="235" t="s">
        <v>1083</v>
      </c>
      <c r="H77" s="233" t="s">
        <v>933</v>
      </c>
      <c r="I77" s="235" t="s">
        <v>157</v>
      </c>
    </row>
    <row r="78" spans="1:9" ht="54" customHeight="1">
      <c r="A78" s="237" t="s">
        <v>1078</v>
      </c>
      <c r="B78" s="237">
        <v>1</v>
      </c>
      <c r="C78" s="231">
        <f t="shared" si="1"/>
        <v>75</v>
      </c>
      <c r="D78" s="243" t="s">
        <v>1084</v>
      </c>
      <c r="E78" s="241" t="s">
        <v>1085</v>
      </c>
      <c r="F78" s="234">
        <v>3500</v>
      </c>
      <c r="G78" s="235" t="s">
        <v>1086</v>
      </c>
      <c r="H78" s="233" t="s">
        <v>933</v>
      </c>
      <c r="I78" s="235" t="s">
        <v>1081</v>
      </c>
    </row>
    <row r="79" spans="1:9" ht="54" customHeight="1">
      <c r="A79" s="237" t="s">
        <v>1078</v>
      </c>
      <c r="B79" s="237">
        <v>4</v>
      </c>
      <c r="C79" s="231">
        <f t="shared" si="1"/>
        <v>76</v>
      </c>
      <c r="D79" s="242" t="s">
        <v>1087</v>
      </c>
      <c r="E79" s="241" t="s">
        <v>1085</v>
      </c>
      <c r="F79" s="234">
        <v>2182</v>
      </c>
      <c r="G79" s="235" t="s">
        <v>1088</v>
      </c>
      <c r="H79" s="233" t="s">
        <v>933</v>
      </c>
      <c r="I79" s="235" t="s">
        <v>898</v>
      </c>
    </row>
    <row r="80" spans="1:9" ht="54" customHeight="1">
      <c r="A80" s="237" t="s">
        <v>1078</v>
      </c>
      <c r="B80" s="237">
        <v>1</v>
      </c>
      <c r="C80" s="231">
        <f t="shared" si="1"/>
        <v>77</v>
      </c>
      <c r="D80" s="242" t="s">
        <v>1089</v>
      </c>
      <c r="E80" s="241" t="s">
        <v>1090</v>
      </c>
      <c r="F80" s="234" t="s">
        <v>685</v>
      </c>
      <c r="G80" s="235" t="s">
        <v>1091</v>
      </c>
      <c r="H80" s="233" t="s">
        <v>933</v>
      </c>
      <c r="I80" s="235" t="s">
        <v>1092</v>
      </c>
    </row>
    <row r="81" spans="1:9" ht="49.5" customHeight="1">
      <c r="A81" s="237" t="s">
        <v>1067</v>
      </c>
      <c r="B81" s="237">
        <v>1</v>
      </c>
      <c r="C81" s="231">
        <f t="shared" si="1"/>
        <v>78</v>
      </c>
      <c r="D81" s="242" t="s">
        <v>1093</v>
      </c>
      <c r="E81" s="241" t="s">
        <v>1094</v>
      </c>
      <c r="F81" s="234">
        <v>1535</v>
      </c>
      <c r="G81" s="235" t="s">
        <v>1095</v>
      </c>
      <c r="H81" s="233" t="s">
        <v>933</v>
      </c>
      <c r="I81" s="235" t="s">
        <v>1096</v>
      </c>
    </row>
    <row r="82" spans="1:9" ht="54" customHeight="1">
      <c r="A82" s="237" t="s">
        <v>1078</v>
      </c>
      <c r="B82" s="237">
        <v>1</v>
      </c>
      <c r="C82" s="231">
        <f t="shared" si="1"/>
        <v>79</v>
      </c>
      <c r="D82" s="242" t="s">
        <v>1097</v>
      </c>
      <c r="E82" s="241" t="s">
        <v>1098</v>
      </c>
      <c r="F82" s="234" t="s">
        <v>685</v>
      </c>
      <c r="G82" s="235" t="s">
        <v>1099</v>
      </c>
      <c r="H82" s="233" t="s">
        <v>933</v>
      </c>
      <c r="I82" s="235" t="s">
        <v>1081</v>
      </c>
    </row>
    <row r="83" spans="1:9" ht="54" customHeight="1">
      <c r="A83" s="237" t="s">
        <v>1078</v>
      </c>
      <c r="B83" s="237">
        <v>2</v>
      </c>
      <c r="C83" s="231">
        <f t="shared" si="1"/>
        <v>80</v>
      </c>
      <c r="D83" s="235" t="s">
        <v>1100</v>
      </c>
      <c r="E83" s="233" t="s">
        <v>1018</v>
      </c>
      <c r="F83" s="234" t="s">
        <v>113</v>
      </c>
      <c r="G83" s="235" t="s">
        <v>1101</v>
      </c>
      <c r="H83" s="233" t="s">
        <v>10</v>
      </c>
      <c r="I83" s="235" t="s">
        <v>1102</v>
      </c>
    </row>
    <row r="84" spans="1:9" ht="84.75" customHeight="1">
      <c r="A84" s="237" t="s">
        <v>1078</v>
      </c>
      <c r="B84" s="237">
        <v>2</v>
      </c>
      <c r="C84" s="231">
        <f t="shared" si="1"/>
        <v>81</v>
      </c>
      <c r="D84" s="235" t="s">
        <v>1103</v>
      </c>
      <c r="E84" s="233" t="s">
        <v>1022</v>
      </c>
      <c r="F84" s="234" t="s">
        <v>113</v>
      </c>
      <c r="G84" s="235" t="s">
        <v>1104</v>
      </c>
      <c r="H84" s="233" t="s">
        <v>297</v>
      </c>
      <c r="I84" s="235" t="s">
        <v>1105</v>
      </c>
    </row>
    <row r="85" spans="1:9" ht="36" customHeight="1">
      <c r="A85" s="237" t="s">
        <v>1078</v>
      </c>
      <c r="B85" s="237">
        <v>2</v>
      </c>
      <c r="C85" s="231">
        <f t="shared" si="1"/>
        <v>82</v>
      </c>
      <c r="D85" s="235" t="s">
        <v>1106</v>
      </c>
      <c r="E85" s="233" t="s">
        <v>1018</v>
      </c>
      <c r="F85" s="234">
        <v>1428</v>
      </c>
      <c r="G85" s="235" t="s">
        <v>1107</v>
      </c>
      <c r="H85" s="233" t="s">
        <v>10</v>
      </c>
      <c r="I85" s="235" t="s">
        <v>1108</v>
      </c>
    </row>
    <row r="86" spans="1:9" ht="61.5" customHeight="1">
      <c r="A86" s="237" t="s">
        <v>1078</v>
      </c>
      <c r="B86" s="237">
        <v>2</v>
      </c>
      <c r="C86" s="231">
        <f t="shared" si="1"/>
        <v>83</v>
      </c>
      <c r="D86" s="235" t="s">
        <v>1109</v>
      </c>
      <c r="E86" s="233" t="s">
        <v>1018</v>
      </c>
      <c r="F86" s="234" t="s">
        <v>113</v>
      </c>
      <c r="G86" s="235" t="s">
        <v>1110</v>
      </c>
      <c r="H86" s="233" t="s">
        <v>10</v>
      </c>
      <c r="I86" s="235" t="s">
        <v>1111</v>
      </c>
    </row>
    <row r="87" spans="1:9" ht="36" customHeight="1">
      <c r="A87" s="237" t="s">
        <v>1078</v>
      </c>
      <c r="B87" s="237">
        <v>2</v>
      </c>
      <c r="C87" s="231">
        <f t="shared" si="1"/>
        <v>84</v>
      </c>
      <c r="D87" s="235" t="s">
        <v>1112</v>
      </c>
      <c r="E87" s="233" t="s">
        <v>944</v>
      </c>
      <c r="F87" s="234">
        <v>240</v>
      </c>
      <c r="G87" s="235" t="s">
        <v>1113</v>
      </c>
      <c r="H87" s="233" t="s">
        <v>10</v>
      </c>
      <c r="I87" s="235" t="s">
        <v>110</v>
      </c>
    </row>
    <row r="88" spans="1:9" ht="114" customHeight="1">
      <c r="A88" s="237" t="s">
        <v>1078</v>
      </c>
      <c r="B88" s="237">
        <v>2</v>
      </c>
      <c r="C88" s="231">
        <f t="shared" si="1"/>
        <v>85</v>
      </c>
      <c r="D88" s="242" t="s">
        <v>1114</v>
      </c>
      <c r="E88" s="241" t="s">
        <v>1115</v>
      </c>
      <c r="F88" s="234" t="s">
        <v>113</v>
      </c>
      <c r="G88" s="235" t="s">
        <v>1116</v>
      </c>
      <c r="H88" s="233" t="s">
        <v>298</v>
      </c>
      <c r="I88" s="235" t="s">
        <v>1117</v>
      </c>
    </row>
    <row r="89" spans="1:9" ht="75.75" customHeight="1">
      <c r="A89" s="237" t="s">
        <v>1118</v>
      </c>
      <c r="B89" s="237">
        <v>1</v>
      </c>
      <c r="C89" s="231">
        <f t="shared" si="1"/>
        <v>86</v>
      </c>
      <c r="D89" s="242" t="s">
        <v>1119</v>
      </c>
      <c r="E89" s="241" t="s">
        <v>1120</v>
      </c>
      <c r="F89" s="234">
        <v>619</v>
      </c>
      <c r="G89" s="235" t="s">
        <v>1121</v>
      </c>
      <c r="H89" s="233" t="s">
        <v>10</v>
      </c>
      <c r="I89" s="235" t="s">
        <v>1122</v>
      </c>
    </row>
    <row r="90" spans="1:9" ht="89.25" customHeight="1">
      <c r="A90" s="237" t="s">
        <v>1118</v>
      </c>
      <c r="B90" s="237">
        <v>1</v>
      </c>
      <c r="C90" s="231">
        <f t="shared" si="1"/>
        <v>87</v>
      </c>
      <c r="D90" s="242" t="s">
        <v>1123</v>
      </c>
      <c r="E90" s="241" t="s">
        <v>709</v>
      </c>
      <c r="F90" s="234">
        <v>2730</v>
      </c>
      <c r="G90" s="235" t="s">
        <v>1124</v>
      </c>
      <c r="H90" s="233" t="s">
        <v>933</v>
      </c>
      <c r="I90" s="235" t="s">
        <v>1125</v>
      </c>
    </row>
    <row r="91" spans="1:9" ht="57.75" customHeight="1">
      <c r="A91" s="237" t="s">
        <v>1118</v>
      </c>
      <c r="B91" s="237">
        <v>1</v>
      </c>
      <c r="C91" s="231">
        <f t="shared" si="1"/>
        <v>88</v>
      </c>
      <c r="D91" s="245" t="s">
        <v>1126</v>
      </c>
      <c r="E91" s="241" t="s">
        <v>709</v>
      </c>
      <c r="F91" s="234">
        <v>4842</v>
      </c>
      <c r="G91" s="235" t="s">
        <v>1127</v>
      </c>
      <c r="H91" s="233" t="s">
        <v>933</v>
      </c>
      <c r="I91" s="235" t="s">
        <v>110</v>
      </c>
    </row>
    <row r="92" spans="1:9" ht="36" customHeight="1">
      <c r="A92" s="237" t="s">
        <v>1118</v>
      </c>
      <c r="B92" s="237">
        <v>1</v>
      </c>
      <c r="C92" s="231">
        <f t="shared" si="1"/>
        <v>89</v>
      </c>
      <c r="D92" s="232" t="s">
        <v>1128</v>
      </c>
      <c r="E92" s="233" t="s">
        <v>709</v>
      </c>
      <c r="F92" s="234">
        <v>43</v>
      </c>
      <c r="G92" s="235" t="s">
        <v>1129</v>
      </c>
      <c r="H92" s="237" t="s">
        <v>933</v>
      </c>
      <c r="I92" s="235" t="s">
        <v>110</v>
      </c>
    </row>
    <row r="93" spans="1:9" ht="36.75" customHeight="1">
      <c r="A93" s="237" t="s">
        <v>1118</v>
      </c>
      <c r="B93" s="237">
        <v>1</v>
      </c>
      <c r="C93" s="231">
        <f t="shared" si="1"/>
        <v>90</v>
      </c>
      <c r="D93" s="232" t="s">
        <v>1130</v>
      </c>
      <c r="E93" s="233" t="s">
        <v>709</v>
      </c>
      <c r="F93" s="234" t="s">
        <v>680</v>
      </c>
      <c r="G93" s="235" t="s">
        <v>1131</v>
      </c>
      <c r="H93" s="237" t="s">
        <v>933</v>
      </c>
      <c r="I93" s="235" t="s">
        <v>1132</v>
      </c>
    </row>
    <row r="94" spans="1:9" ht="46.5" customHeight="1">
      <c r="A94" s="237" t="s">
        <v>1118</v>
      </c>
      <c r="B94" s="237">
        <v>1</v>
      </c>
      <c r="C94" s="231">
        <f t="shared" si="1"/>
        <v>91</v>
      </c>
      <c r="D94" s="235" t="s">
        <v>1133</v>
      </c>
      <c r="E94" s="233" t="s">
        <v>709</v>
      </c>
      <c r="F94" s="234">
        <v>298</v>
      </c>
      <c r="G94" s="235" t="s">
        <v>1134</v>
      </c>
      <c r="H94" s="237" t="s">
        <v>933</v>
      </c>
      <c r="I94" s="235" t="s">
        <v>110</v>
      </c>
    </row>
    <row r="95" spans="1:9" ht="46.5" customHeight="1">
      <c r="A95" s="237" t="s">
        <v>1118</v>
      </c>
      <c r="B95" s="237">
        <v>1</v>
      </c>
      <c r="C95" s="231">
        <f t="shared" si="1"/>
        <v>92</v>
      </c>
      <c r="D95" s="235" t="s">
        <v>1135</v>
      </c>
      <c r="E95" s="233" t="s">
        <v>709</v>
      </c>
      <c r="F95" s="234">
        <v>15813</v>
      </c>
      <c r="G95" s="235" t="s">
        <v>1136</v>
      </c>
      <c r="H95" s="237" t="s">
        <v>933</v>
      </c>
      <c r="I95" s="235" t="s">
        <v>110</v>
      </c>
    </row>
    <row r="96" spans="1:9" ht="68.25" customHeight="1">
      <c r="A96" s="237" t="s">
        <v>1118</v>
      </c>
      <c r="B96" s="237">
        <v>1</v>
      </c>
      <c r="C96" s="231">
        <f t="shared" si="1"/>
        <v>93</v>
      </c>
      <c r="D96" s="235" t="s">
        <v>1137</v>
      </c>
      <c r="E96" s="233" t="s">
        <v>709</v>
      </c>
      <c r="F96" s="234">
        <v>140</v>
      </c>
      <c r="G96" s="235" t="s">
        <v>1138</v>
      </c>
      <c r="H96" s="237" t="s">
        <v>933</v>
      </c>
      <c r="I96" s="235" t="s">
        <v>110</v>
      </c>
    </row>
    <row r="97" spans="1:9" ht="36.75" customHeight="1">
      <c r="A97" s="237" t="s">
        <v>1118</v>
      </c>
      <c r="B97" s="237">
        <v>1</v>
      </c>
      <c r="C97" s="231">
        <f t="shared" si="1"/>
        <v>94</v>
      </c>
      <c r="D97" s="235" t="s">
        <v>1139</v>
      </c>
      <c r="E97" s="233" t="s">
        <v>709</v>
      </c>
      <c r="F97" s="234">
        <v>1425</v>
      </c>
      <c r="G97" s="235" t="s">
        <v>1140</v>
      </c>
      <c r="H97" s="237" t="s">
        <v>933</v>
      </c>
      <c r="I97" s="235" t="s">
        <v>110</v>
      </c>
    </row>
    <row r="98" spans="1:9" ht="48" customHeight="1">
      <c r="A98" s="237" t="s">
        <v>1118</v>
      </c>
      <c r="B98" s="237">
        <v>1</v>
      </c>
      <c r="C98" s="231">
        <f t="shared" si="1"/>
        <v>95</v>
      </c>
      <c r="D98" s="235" t="s">
        <v>1141</v>
      </c>
      <c r="E98" s="233" t="s">
        <v>709</v>
      </c>
      <c r="F98" s="234">
        <v>77349</v>
      </c>
      <c r="G98" s="235" t="s">
        <v>1142</v>
      </c>
      <c r="H98" s="237" t="s">
        <v>933</v>
      </c>
      <c r="I98" s="235" t="s">
        <v>110</v>
      </c>
    </row>
    <row r="99" spans="1:9" ht="49.5" customHeight="1">
      <c r="A99" s="237" t="s">
        <v>1118</v>
      </c>
      <c r="B99" s="237">
        <v>1</v>
      </c>
      <c r="C99" s="231">
        <f t="shared" si="1"/>
        <v>96</v>
      </c>
      <c r="D99" s="235" t="s">
        <v>1143</v>
      </c>
      <c r="E99" s="233" t="s">
        <v>1144</v>
      </c>
      <c r="F99" s="234">
        <v>34755</v>
      </c>
      <c r="G99" s="235" t="s">
        <v>1145</v>
      </c>
      <c r="H99" s="237" t="s">
        <v>10</v>
      </c>
      <c r="I99" s="235" t="s">
        <v>1146</v>
      </c>
    </row>
    <row r="100" spans="1:9" ht="53.25" customHeight="1">
      <c r="A100" s="237" t="s">
        <v>1118</v>
      </c>
      <c r="B100" s="237">
        <v>1</v>
      </c>
      <c r="C100" s="231">
        <f t="shared" si="1"/>
        <v>97</v>
      </c>
      <c r="D100" s="235" t="s">
        <v>1147</v>
      </c>
      <c r="E100" s="233" t="s">
        <v>709</v>
      </c>
      <c r="F100" s="234">
        <v>5189</v>
      </c>
      <c r="G100" s="235" t="s">
        <v>1148</v>
      </c>
      <c r="H100" s="237" t="s">
        <v>933</v>
      </c>
      <c r="I100" s="235" t="s">
        <v>110</v>
      </c>
    </row>
    <row r="101" spans="1:9" ht="45.75" customHeight="1">
      <c r="A101" s="246" t="s">
        <v>1118</v>
      </c>
      <c r="B101" s="246">
        <v>1</v>
      </c>
      <c r="C101" s="247">
        <f t="shared" si="1"/>
        <v>98</v>
      </c>
      <c r="D101" s="248" t="s">
        <v>1149</v>
      </c>
      <c r="E101" s="249" t="s">
        <v>944</v>
      </c>
      <c r="F101" s="250">
        <v>1066</v>
      </c>
      <c r="G101" s="248" t="s">
        <v>1150</v>
      </c>
      <c r="H101" s="249" t="s">
        <v>10</v>
      </c>
      <c r="I101" s="248" t="s">
        <v>1151</v>
      </c>
    </row>
    <row r="103" spans="4:6" ht="19.5" customHeight="1">
      <c r="D103" s="252" t="s">
        <v>285</v>
      </c>
      <c r="E103" s="253"/>
      <c r="F103" s="254"/>
    </row>
    <row r="104" spans="4:6" ht="19.5" customHeight="1">
      <c r="D104" s="255" t="s">
        <v>286</v>
      </c>
      <c r="F104" s="256"/>
    </row>
    <row r="105" spans="4:6" ht="19.5" customHeight="1">
      <c r="D105" s="255" t="s">
        <v>586</v>
      </c>
      <c r="F105" s="256"/>
    </row>
    <row r="106" spans="4:6" ht="19.5" customHeight="1">
      <c r="D106" s="257" t="s">
        <v>288</v>
      </c>
      <c r="E106" s="258"/>
      <c r="F106" s="259"/>
    </row>
  </sheetData>
  <sheetProtection/>
  <mergeCells count="1">
    <mergeCell ref="A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知内町役場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fukucyou</dc:creator>
  <cp:keywords/>
  <dc:description/>
  <cp:lastModifiedBy>島津　弦生</cp:lastModifiedBy>
  <cp:lastPrinted>2014-09-16T01:29:59Z</cp:lastPrinted>
  <dcterms:created xsi:type="dcterms:W3CDTF">2012-07-02T23:38:57Z</dcterms:created>
  <dcterms:modified xsi:type="dcterms:W3CDTF">2020-03-25T00:29:30Z</dcterms:modified>
  <cp:category/>
  <cp:version/>
  <cp:contentType/>
  <cp:contentStatus/>
</cp:coreProperties>
</file>